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U_S" sheetId="1" r:id="rId1"/>
    <sheet name="入力確認用" sheetId="2" r:id="rId2"/>
    <sheet name="古河他" sheetId="3" r:id="rId3"/>
    <sheet name="40カップ戦" sheetId="4" r:id="rId4"/>
    <sheet name="50カップ戦" sheetId="5" r:id="rId5"/>
  </sheets>
  <definedNames>
    <definedName name="_xlnm.Print_Area" localSheetId="0">'U_S'!$A$1:$AE$52</definedName>
  </definedNames>
  <calcPr fullCalcOnLoad="1"/>
</workbook>
</file>

<file path=xl/sharedStrings.xml><?xml version="1.0" encoding="utf-8"?>
<sst xmlns="http://schemas.openxmlformats.org/spreadsheetml/2006/main" count="493" uniqueCount="125">
  <si>
    <t>カテゴリー　Ｕ</t>
  </si>
  <si>
    <t>第１9回</t>
  </si>
  <si>
    <t>チーム名</t>
  </si>
  <si>
    <t>ゴールドイレブン 30</t>
  </si>
  <si>
    <t>神谷ＦＣ 30</t>
  </si>
  <si>
    <t>ＦＣディッパーラ 30</t>
  </si>
  <si>
    <t>向台パパーズ 30</t>
  </si>
  <si>
    <t>FCCD 30</t>
  </si>
  <si>
    <t>ASｴﾗﾝﾄﾞｰﾙFC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</si>
  <si>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</si>
  <si>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</si>
  <si>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</si>
  <si>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</si>
  <si>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</si>
  <si>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</si>
  <si>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</si>
  <si>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</si>
  <si>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</si>
  <si>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</si>
  <si>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</si>
  <si>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</si>
  <si>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-</t>
  </si>
  <si>
    <t>カテゴリー　Ｍ</t>
  </si>
  <si>
    <t>第3回</t>
  </si>
  <si>
    <t>ゴールドイレブン 40</t>
  </si>
  <si>
    <t>ＦＣディッパーラ  40</t>
  </si>
  <si>
    <t>向台パパーズ 40</t>
  </si>
  <si>
    <t>FCCD 40</t>
  </si>
  <si>
    <t>－</t>
  </si>
  <si>
    <t>カテゴリー　Ｓ</t>
  </si>
  <si>
    <t>第6回</t>
  </si>
  <si>
    <t>ゴールドイレブン 50</t>
  </si>
  <si>
    <t>FCメタボリックス 50</t>
  </si>
  <si>
    <t>FCCD 50</t>
  </si>
  <si>
    <t>ACみなみ 50</t>
  </si>
  <si>
    <t>部分に得点を入力すると勝敗などの記録が自動計算されます。</t>
  </si>
  <si>
    <t>ｺﾞｰﾙﾄﾞｲﾚﾌﾞﾝ50</t>
  </si>
  <si>
    <t>FCCD50</t>
  </si>
  <si>
    <t>ﾊﾟﾊﾟｰｽﾞ40</t>
  </si>
  <si>
    <t>ﾃﾞｨｯﾊﾟｰﾗ40</t>
  </si>
  <si>
    <t>ｺﾞｰﾙﾄﾞｲﾚﾌﾞﾝ30</t>
  </si>
  <si>
    <t>ﾊﾟﾊﾟｰｽﾞ30</t>
  </si>
  <si>
    <t>ﾃﾞｨｯﾊﾟｰﾗ30</t>
  </si>
  <si>
    <t>FCCD30</t>
  </si>
  <si>
    <t>ｺﾞｰﾙﾄﾞｲﾚﾌﾞﾝ40</t>
  </si>
  <si>
    <t>FCCD40</t>
  </si>
  <si>
    <t>みなみ50</t>
  </si>
  <si>
    <t>ﾒﾀﾎﾞﾘｯｸｽ50</t>
  </si>
  <si>
    <t>神谷30</t>
  </si>
  <si>
    <t>ｴﾗﾝﾄﾞｰﾙ30</t>
  </si>
  <si>
    <t>S-1-1</t>
  </si>
  <si>
    <t>ＦＣＣＤ50</t>
  </si>
  <si>
    <t>パパーズ40</t>
  </si>
  <si>
    <t>：消化試合</t>
  </si>
  <si>
    <t>S-1-2</t>
  </si>
  <si>
    <t>ＦＣＣＤ40</t>
  </si>
  <si>
    <t>ＦＣＣＤ30</t>
  </si>
  <si>
    <t>：没収試合（人数不足など）</t>
  </si>
  <si>
    <t>M-1-3</t>
  </si>
  <si>
    <t>エランドール30</t>
  </si>
  <si>
    <t>ﾐﾅﾐ50</t>
  </si>
  <si>
    <t>：雨天延期</t>
  </si>
  <si>
    <t>S-1-4</t>
  </si>
  <si>
    <t>S-1-5</t>
  </si>
  <si>
    <t>S-1-6</t>
  </si>
  <si>
    <t>U-1-13</t>
  </si>
  <si>
    <t>古河50雀</t>
  </si>
  <si>
    <t>U-1-9</t>
  </si>
  <si>
    <t>古河40雀</t>
  </si>
  <si>
    <t>U-1-12</t>
  </si>
  <si>
    <t>S-2-2</t>
  </si>
  <si>
    <t>S-2-3</t>
  </si>
  <si>
    <t>U-2-2</t>
  </si>
  <si>
    <t>U-2-3</t>
  </si>
  <si>
    <t>U-2-1</t>
  </si>
  <si>
    <t>M-3-1</t>
  </si>
  <si>
    <t>M-3-2</t>
  </si>
  <si>
    <t>U-2-6</t>
  </si>
  <si>
    <t>S-3-4</t>
  </si>
  <si>
    <t>S-3-5</t>
  </si>
  <si>
    <t>S-3-6</t>
  </si>
  <si>
    <t>S-4-1</t>
  </si>
  <si>
    <r>
      <t>1</t>
    </r>
    <r>
      <rPr>
        <sz val="10"/>
        <color indexed="8"/>
        <rFont val="ＭＳ Ｐゴシック"/>
        <family val="3"/>
      </rPr>
      <t>試合目の敗者</t>
    </r>
  </si>
  <si>
    <r>
      <t>2</t>
    </r>
    <r>
      <rPr>
        <sz val="10"/>
        <color indexed="8"/>
        <rFont val="ＭＳ Ｐゴシック"/>
        <family val="3"/>
      </rPr>
      <t>試合目の敗者</t>
    </r>
  </si>
  <si>
    <t>S-4-2</t>
  </si>
  <si>
    <t>S-4-3</t>
  </si>
  <si>
    <t>11/5①勝者</t>
  </si>
  <si>
    <t>11/5②勝者</t>
  </si>
  <si>
    <t>11/12①勝者</t>
  </si>
  <si>
    <t>11/12②勝者</t>
  </si>
  <si>
    <t>閉会式</t>
  </si>
  <si>
    <t>M-4-4</t>
  </si>
  <si>
    <t>M-4-5</t>
  </si>
  <si>
    <t>M-4-6</t>
  </si>
  <si>
    <t>第21回古河市マスターズサッカー大会</t>
  </si>
  <si>
    <t>エンジョイ５０雀　　【結果：　　勝　　敗　　分】</t>
  </si>
  <si>
    <t>平成23年5月21日（土）　１日目</t>
  </si>
  <si>
    <t>うしく５０雀</t>
  </si>
  <si>
    <t>vs</t>
  </si>
  <si>
    <t>平塚ｼﾆｱFC50</t>
  </si>
  <si>
    <t>ｳｨｯﾄｸﾞﾗﾝﾄﾞﾏｽﾀｰｽﾞ</t>
  </si>
  <si>
    <t>平成23年5月22日（日）　２日目</t>
  </si>
  <si>
    <t>四十雀ｸﾗﾌﾞ東京50</t>
  </si>
  <si>
    <t>戸塚FC50</t>
  </si>
  <si>
    <t>エンジョイ４０雀　【結果：　２勝　２敗　０分】</t>
  </si>
  <si>
    <t>平成23年5月28日（土）　１日目</t>
  </si>
  <si>
    <t>うしく４０雀</t>
  </si>
  <si>
    <t>浦和北FC</t>
  </si>
  <si>
    <t>KOGA SEVEN Daddy's</t>
  </si>
  <si>
    <t>平成23年5月29日（日）　２日目</t>
  </si>
  <si>
    <t>KERASSE羽生</t>
  </si>
  <si>
    <t>八街ｽﾀｰﾅｯﾂ</t>
  </si>
  <si>
    <t>カテゴリ４０　カップ戦</t>
  </si>
  <si>
    <t>パパーズ</t>
  </si>
  <si>
    <t>優勝</t>
  </si>
  <si>
    <t>２位</t>
  </si>
  <si>
    <t>ディッパーラ</t>
  </si>
  <si>
    <t>ゴールドイレブン</t>
  </si>
  <si>
    <t>３位</t>
  </si>
  <si>
    <t>４位</t>
  </si>
  <si>
    <t>ＦＣＣＤ</t>
  </si>
  <si>
    <t>カテゴリ５０　カップ戦</t>
  </si>
  <si>
    <t>FCCD</t>
  </si>
  <si>
    <t>メタボリックス</t>
  </si>
  <si>
    <t>みなみ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</si>
</sst>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sz val="11"/>
      <color indexed="23"/>
      <name val="ＭＳ Ｐゴシック"/>
      <family val="3"/>
    </font>
    <font>
      <sz val="11"/>
      <color indexed="24"/>
      <name val="ＭＳ Ｐゴシック"/>
      <family val="3"/>
    </font>
    <font>
      <sz val="10"/>
      <color indexed="8"/>
      <name val="‚l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 diagonalDown="1"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21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22" fillId="21" borderId="36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21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right" vertical="center"/>
    </xf>
    <xf numFmtId="0" fontId="22" fillId="0" borderId="36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21" borderId="42" xfId="0" applyFont="1" applyFill="1" applyBorder="1" applyAlignment="1">
      <alignment horizontal="center" vertical="center"/>
    </xf>
    <xf numFmtId="0" fontId="22" fillId="21" borderId="43" xfId="0" applyFont="1" applyFill="1" applyBorder="1" applyAlignment="1">
      <alignment horizontal="center" vertical="center"/>
    </xf>
    <xf numFmtId="0" fontId="22" fillId="21" borderId="2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21" borderId="22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right" vertical="center"/>
    </xf>
    <xf numFmtId="0" fontId="22" fillId="0" borderId="47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21" borderId="41" xfId="0" applyFont="1" applyFill="1" applyBorder="1" applyAlignment="1">
      <alignment horizontal="center" vertical="center"/>
    </xf>
    <xf numFmtId="0" fontId="22" fillId="21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6" fontId="0" fillId="0" borderId="10" xfId="0" applyNumberFormat="1" applyFill="1" applyBorder="1" applyAlignment="1">
      <alignment horizontal="right" vertical="center"/>
    </xf>
    <xf numFmtId="56" fontId="0" fillId="0" borderId="10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5" fillId="23" borderId="1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56" fontId="0" fillId="25" borderId="10" xfId="0" applyNumberFormat="1" applyFill="1" applyBorder="1" applyAlignment="1">
      <alignment horizontal="right" vertical="center"/>
    </xf>
    <xf numFmtId="56" fontId="0" fillId="25" borderId="10" xfId="0" applyNumberFormat="1" applyFill="1" applyBorder="1" applyAlignment="1">
      <alignment horizontal="center" vertical="center"/>
    </xf>
    <xf numFmtId="0" fontId="0" fillId="25" borderId="49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6" fillId="0" borderId="0" xfId="0" applyFont="1" applyAlignment="1">
      <alignment vertical="center"/>
    </xf>
    <xf numFmtId="56" fontId="0" fillId="0" borderId="10" xfId="0" applyNumberFormat="1" applyBorder="1" applyAlignment="1">
      <alignment horizontal="right" vertical="center"/>
    </xf>
    <xf numFmtId="0" fontId="26" fillId="23" borderId="10" xfId="0" applyFont="1" applyFill="1" applyBorder="1" applyAlignment="1">
      <alignment horizontal="left" vertical="center"/>
    </xf>
    <xf numFmtId="0" fontId="0" fillId="22" borderId="49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56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shrinkToFit="1"/>
    </xf>
    <xf numFmtId="0" fontId="32" fillId="3" borderId="0" xfId="0" applyFont="1" applyFill="1" applyAlignment="1">
      <alignment vertical="center"/>
    </xf>
    <xf numFmtId="0" fontId="32" fillId="3" borderId="0" xfId="0" applyFont="1" applyFill="1" applyAlignment="1">
      <alignment horizontal="center"/>
    </xf>
    <xf numFmtId="0" fontId="34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wrapText="1"/>
    </xf>
    <xf numFmtId="58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3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6" fontId="23" fillId="0" borderId="5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129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アクセント 1" xfId="69"/>
    <cellStyle name="アクセント 1 1" xfId="70"/>
    <cellStyle name="アクセント 1 2" xfId="71"/>
    <cellStyle name="アクセント 2" xfId="72"/>
    <cellStyle name="アクセント 2 1" xfId="73"/>
    <cellStyle name="アクセント 2 2" xfId="74"/>
    <cellStyle name="アクセント 3" xfId="75"/>
    <cellStyle name="アクセント 3 1" xfId="76"/>
    <cellStyle name="アクセント 3 2" xfId="77"/>
    <cellStyle name="アクセント 4" xfId="78"/>
    <cellStyle name="アクセント 4 1" xfId="79"/>
    <cellStyle name="アクセント 4 2" xfId="80"/>
    <cellStyle name="アクセント 5" xfId="81"/>
    <cellStyle name="アクセント 5 1" xfId="82"/>
    <cellStyle name="アクセント 5 2" xfId="83"/>
    <cellStyle name="アクセント 6" xfId="84"/>
    <cellStyle name="アクセント 6 1" xfId="85"/>
    <cellStyle name="アクセント 6 2" xfId="86"/>
    <cellStyle name="タイトル" xfId="87"/>
    <cellStyle name="タイトル 1" xfId="88"/>
    <cellStyle name="タイトル 2" xfId="89"/>
    <cellStyle name="チェック セル" xfId="90"/>
    <cellStyle name="チェック セル 1" xfId="91"/>
    <cellStyle name="チェック セル 2" xfId="92"/>
    <cellStyle name="どちらでもない" xfId="93"/>
    <cellStyle name="どちらでもない 1" xfId="94"/>
    <cellStyle name="どちらでもない 2" xfId="95"/>
    <cellStyle name="Percent" xfId="96"/>
    <cellStyle name="メモ" xfId="97"/>
    <cellStyle name="メモ 1" xfId="98"/>
    <cellStyle name="メモ 2" xfId="99"/>
    <cellStyle name="リンク セル" xfId="100"/>
    <cellStyle name="リンク セル 1" xfId="101"/>
    <cellStyle name="リンク セル 2" xfId="102"/>
    <cellStyle name="悪い" xfId="103"/>
    <cellStyle name="悪い 1" xfId="104"/>
    <cellStyle name="悪い 2" xfId="105"/>
    <cellStyle name="計算" xfId="106"/>
    <cellStyle name="計算 1" xfId="107"/>
    <cellStyle name="計算 2" xfId="108"/>
    <cellStyle name="警告文" xfId="109"/>
    <cellStyle name="警告文 1" xfId="110"/>
    <cellStyle name="警告文 2" xfId="111"/>
    <cellStyle name="Comma [0]" xfId="112"/>
    <cellStyle name="Comma" xfId="113"/>
    <cellStyle name="見出し 1" xfId="114"/>
    <cellStyle name="見出し 1 1" xfId="115"/>
    <cellStyle name="見出し 1 2" xfId="116"/>
    <cellStyle name="見出し 2" xfId="117"/>
    <cellStyle name="見出し 2 1" xfId="118"/>
    <cellStyle name="見出し 2 2" xfId="119"/>
    <cellStyle name="見出し 3" xfId="120"/>
    <cellStyle name="見出し 3 1" xfId="121"/>
    <cellStyle name="見出し 3 2" xfId="122"/>
    <cellStyle name="見出し 4" xfId="123"/>
    <cellStyle name="見出し 4 1" xfId="124"/>
    <cellStyle name="見出し 4 2" xfId="125"/>
    <cellStyle name="集計" xfId="126"/>
    <cellStyle name="集計 1" xfId="127"/>
    <cellStyle name="集計 2" xfId="128"/>
    <cellStyle name="出力" xfId="129"/>
    <cellStyle name="出力 1" xfId="130"/>
    <cellStyle name="出力 2" xfId="131"/>
    <cellStyle name="説明文" xfId="132"/>
    <cellStyle name="説明文 1" xfId="133"/>
    <cellStyle name="説明文 2" xfId="134"/>
    <cellStyle name="Currency [0]" xfId="135"/>
    <cellStyle name="Currency" xfId="136"/>
    <cellStyle name="入力" xfId="137"/>
    <cellStyle name="入力 1" xfId="138"/>
    <cellStyle name="入力 2" xfId="139"/>
    <cellStyle name="良い" xfId="140"/>
    <cellStyle name="良い 1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104775</xdr:rowOff>
    </xdr:from>
    <xdr:to>
      <xdr:col>1</xdr:col>
      <xdr:colOff>38100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23850" y="523875"/>
          <a:ext cx="161925" cy="0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95250</xdr:rowOff>
    </xdr:from>
    <xdr:to>
      <xdr:col>0</xdr:col>
      <xdr:colOff>323850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23850" y="514350"/>
          <a:ext cx="0" cy="2314575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104775</xdr:rowOff>
    </xdr:from>
    <xdr:to>
      <xdr:col>1</xdr:col>
      <xdr:colOff>66675</xdr:colOff>
      <xdr:row>13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23850" y="2828925"/>
          <a:ext cx="190500" cy="0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114300</xdr:rowOff>
    </xdr:from>
    <xdr:to>
      <xdr:col>0</xdr:col>
      <xdr:colOff>400050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38125" y="2628900"/>
          <a:ext cx="161925" cy="0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104775</xdr:rowOff>
    </xdr:from>
    <xdr:to>
      <xdr:col>0</xdr:col>
      <xdr:colOff>238125</xdr:colOff>
      <xdr:row>19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38125" y="2619375"/>
          <a:ext cx="0" cy="1476375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19</xdr:row>
      <xdr:rowOff>114300</xdr:rowOff>
    </xdr:from>
    <xdr:to>
      <xdr:col>0</xdr:col>
      <xdr:colOff>428625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38125" y="4095750"/>
          <a:ext cx="190500" cy="0"/>
        </a:xfrm>
        <a:prstGeom prst="line">
          <a:avLst/>
        </a:prstGeom>
        <a:noFill/>
        <a:ln w="36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1</xdr:col>
      <xdr:colOff>333375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561975"/>
          <a:ext cx="3333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1</xdr:col>
      <xdr:colOff>333375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162050" y="105727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123825</xdr:rowOff>
    </xdr:from>
    <xdr:to>
      <xdr:col>1</xdr:col>
      <xdr:colOff>342900</xdr:colOff>
      <xdr:row>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162050" y="2047875"/>
          <a:ext cx="342900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123825</xdr:rowOff>
    </xdr:from>
    <xdr:to>
      <xdr:col>1</xdr:col>
      <xdr:colOff>342900</xdr:colOff>
      <xdr:row>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162050" y="1552575"/>
          <a:ext cx="342900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123825</xdr:rowOff>
    </xdr:from>
    <xdr:to>
      <xdr:col>1</xdr:col>
      <xdr:colOff>342900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504950" y="1552575"/>
          <a:ext cx="0" cy="24765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123825</xdr:rowOff>
    </xdr:from>
    <xdr:to>
      <xdr:col>1</xdr:col>
      <xdr:colOff>342900</xdr:colOff>
      <xdr:row>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504950" y="1800225"/>
          <a:ext cx="0" cy="24765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123825</xdr:rowOff>
    </xdr:from>
    <xdr:to>
      <xdr:col>1</xdr:col>
      <xdr:colOff>333375</xdr:colOff>
      <xdr:row>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495425" y="561975"/>
          <a:ext cx="0" cy="24765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333375</xdr:colOff>
      <xdr:row>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495425" y="80962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104775</xdr:rowOff>
    </xdr:from>
    <xdr:to>
      <xdr:col>2</xdr:col>
      <xdr:colOff>0</xdr:colOff>
      <xdr:row>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504950" y="1781175"/>
          <a:ext cx="1009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2</xdr:col>
      <xdr:colOff>0</xdr:colOff>
      <xdr:row>3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495425" y="809625"/>
          <a:ext cx="10191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123825</xdr:rowOff>
    </xdr:from>
    <xdr:to>
      <xdr:col>2</xdr:col>
      <xdr:colOff>9525</xdr:colOff>
      <xdr:row>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514600" y="809625"/>
          <a:ext cx="9525" cy="49530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5</xdr:row>
      <xdr:rowOff>142875</xdr:rowOff>
    </xdr:from>
    <xdr:to>
      <xdr:col>2</xdr:col>
      <xdr:colOff>0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2505075" y="1323975"/>
          <a:ext cx="9525" cy="45720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5</xdr:row>
      <xdr:rowOff>133350</xdr:rowOff>
    </xdr:from>
    <xdr:to>
      <xdr:col>2</xdr:col>
      <xdr:colOff>428625</xdr:colOff>
      <xdr:row>5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2505075" y="1314450"/>
          <a:ext cx="438150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390525</xdr:colOff>
      <xdr:row>2</xdr:row>
      <xdr:rowOff>238125</xdr:rowOff>
    </xdr:from>
    <xdr:ext cx="447675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1552575" y="67627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352425</xdr:colOff>
      <xdr:row>6</xdr:row>
      <xdr:rowOff>219075</xdr:rowOff>
    </xdr:from>
    <xdr:ext cx="333375" cy="342900"/>
    <xdr:sp fLocksText="0">
      <xdr:nvSpPr>
        <xdr:cNvPr id="15" name="Text Box 15"/>
        <xdr:cNvSpPr txBox="1">
          <a:spLocks noChangeArrowheads="1"/>
        </xdr:cNvSpPr>
      </xdr:nvSpPr>
      <xdr:spPr>
        <a:xfrm>
          <a:off x="1514475" y="164782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11/12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</xdr:col>
      <xdr:colOff>342900</xdr:colOff>
      <xdr:row>1</xdr:row>
      <xdr:rowOff>152400</xdr:rowOff>
    </xdr:from>
    <xdr:ext cx="11430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1504950" y="419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1</xdr:col>
      <xdr:colOff>342900</xdr:colOff>
      <xdr:row>4</xdr:row>
      <xdr:rowOff>9525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504950" y="942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</xdr:col>
      <xdr:colOff>342900</xdr:colOff>
      <xdr:row>5</xdr:row>
      <xdr:rowOff>219075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504950" y="1400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oneCellAnchor>
  <xdr:oneCellAnchor>
    <xdr:from>
      <xdr:col>1</xdr:col>
      <xdr:colOff>342900</xdr:colOff>
      <xdr:row>8</xdr:row>
      <xdr:rowOff>57150</xdr:rowOff>
    </xdr:from>
    <xdr:ext cx="11430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04950" y="1981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1</xdr:col>
      <xdr:colOff>0</xdr:colOff>
      <xdr:row>11</xdr:row>
      <xdr:rowOff>142875</xdr:rowOff>
    </xdr:from>
    <xdr:to>
      <xdr:col>1</xdr:col>
      <xdr:colOff>247650</xdr:colOff>
      <xdr:row>11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62050" y="2809875"/>
          <a:ext cx="247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133350</xdr:rowOff>
    </xdr:from>
    <xdr:to>
      <xdr:col>1</xdr:col>
      <xdr:colOff>247650</xdr:colOff>
      <xdr:row>13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1162050" y="32956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133350</xdr:rowOff>
    </xdr:from>
    <xdr:to>
      <xdr:col>1</xdr:col>
      <xdr:colOff>247650</xdr:colOff>
      <xdr:row>13</xdr:row>
      <xdr:rowOff>133350</xdr:rowOff>
    </xdr:to>
    <xdr:sp>
      <xdr:nvSpPr>
        <xdr:cNvPr id="22" name="Line 22"/>
        <xdr:cNvSpPr>
          <a:spLocks/>
        </xdr:cNvSpPr>
      </xdr:nvSpPr>
      <xdr:spPr>
        <a:xfrm flipV="1">
          <a:off x="1409700" y="304800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142875</xdr:rowOff>
    </xdr:from>
    <xdr:to>
      <xdr:col>1</xdr:col>
      <xdr:colOff>247650</xdr:colOff>
      <xdr:row>12</xdr:row>
      <xdr:rowOff>133350</xdr:rowOff>
    </xdr:to>
    <xdr:sp>
      <xdr:nvSpPr>
        <xdr:cNvPr id="23" name="Line 23"/>
        <xdr:cNvSpPr>
          <a:spLocks/>
        </xdr:cNvSpPr>
      </xdr:nvSpPr>
      <xdr:spPr>
        <a:xfrm flipV="1">
          <a:off x="1409700" y="2809875"/>
          <a:ext cx="0" cy="2381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133350</xdr:rowOff>
    </xdr:from>
    <xdr:to>
      <xdr:col>1</xdr:col>
      <xdr:colOff>495300</xdr:colOff>
      <xdr:row>12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1409700" y="3048000"/>
          <a:ext cx="247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514350</xdr:colOff>
      <xdr:row>12</xdr:row>
      <xdr:rowOff>28575</xdr:rowOff>
    </xdr:from>
    <xdr:ext cx="2762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676400" y="2943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</a:t>
          </a:r>
        </a:p>
      </xdr:txBody>
    </xdr:sp>
    <xdr:clientData/>
  </xdr:oneCellAnchor>
  <xdr:oneCellAnchor>
    <xdr:from>
      <xdr:col>1</xdr:col>
      <xdr:colOff>257175</xdr:colOff>
      <xdr:row>11</xdr:row>
      <xdr:rowOff>47625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419225" y="2714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oneCellAnchor>
  <xdr:oneCellAnchor>
    <xdr:from>
      <xdr:col>1</xdr:col>
      <xdr:colOff>257175</xdr:colOff>
      <xdr:row>13</xdr:row>
      <xdr:rowOff>47625</xdr:rowOff>
    </xdr:from>
    <xdr:ext cx="11430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1419225" y="3209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2</xdr:col>
      <xdr:colOff>19050</xdr:colOff>
      <xdr:row>5</xdr:row>
      <xdr:rowOff>9525</xdr:rowOff>
    </xdr:from>
    <xdr:ext cx="333375" cy="342900"/>
    <xdr:sp fLocksText="0">
      <xdr:nvSpPr>
        <xdr:cNvPr id="28" name="Text Box 28"/>
        <xdr:cNvSpPr txBox="1">
          <a:spLocks noChangeArrowheads="1"/>
        </xdr:cNvSpPr>
      </xdr:nvSpPr>
      <xdr:spPr>
        <a:xfrm>
          <a:off x="2533650" y="119062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11/26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</xdr:col>
      <xdr:colOff>57150</xdr:colOff>
      <xdr:row>3</xdr:row>
      <xdr:rowOff>0</xdr:rowOff>
    </xdr:from>
    <xdr:ext cx="11430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571750" y="685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oneCellAnchor>
  <xdr:oneCellAnchor>
    <xdr:from>
      <xdr:col>2</xdr:col>
      <xdr:colOff>9525</xdr:colOff>
      <xdr:row>7</xdr:row>
      <xdr:rowOff>9525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2524125" y="1685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2</xdr:col>
      <xdr:colOff>447675</xdr:colOff>
      <xdr:row>5</xdr:row>
      <xdr:rowOff>47625</xdr:rowOff>
    </xdr:from>
    <xdr:ext cx="5905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2962275" y="1228725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パパーズ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1</xdr:col>
      <xdr:colOff>333375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561975"/>
          <a:ext cx="3333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1</xdr:col>
      <xdr:colOff>333375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162050" y="105727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123825</xdr:rowOff>
    </xdr:from>
    <xdr:to>
      <xdr:col>1</xdr:col>
      <xdr:colOff>342900</xdr:colOff>
      <xdr:row>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162050" y="2047875"/>
          <a:ext cx="342900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123825</xdr:rowOff>
    </xdr:from>
    <xdr:to>
      <xdr:col>1</xdr:col>
      <xdr:colOff>342900</xdr:colOff>
      <xdr:row>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162050" y="1552575"/>
          <a:ext cx="342900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123825</xdr:rowOff>
    </xdr:from>
    <xdr:to>
      <xdr:col>1</xdr:col>
      <xdr:colOff>342900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504950" y="1552575"/>
          <a:ext cx="0" cy="24765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95250</xdr:rowOff>
    </xdr:from>
    <xdr:to>
      <xdr:col>1</xdr:col>
      <xdr:colOff>342900</xdr:colOff>
      <xdr:row>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504950" y="1771650"/>
          <a:ext cx="0" cy="2762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123825</xdr:rowOff>
    </xdr:from>
    <xdr:to>
      <xdr:col>1</xdr:col>
      <xdr:colOff>333375</xdr:colOff>
      <xdr:row>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495425" y="561975"/>
          <a:ext cx="0" cy="24765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333375</xdr:colOff>
      <xdr:row>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495425" y="80962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104775</xdr:rowOff>
    </xdr:from>
    <xdr:to>
      <xdr:col>2</xdr:col>
      <xdr:colOff>0</xdr:colOff>
      <xdr:row>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504950" y="1781175"/>
          <a:ext cx="1009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2</xdr:col>
      <xdr:colOff>0</xdr:colOff>
      <xdr:row>3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495425" y="809625"/>
          <a:ext cx="10191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123825</xdr:rowOff>
    </xdr:from>
    <xdr:to>
      <xdr:col>2</xdr:col>
      <xdr:colOff>9525</xdr:colOff>
      <xdr:row>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514600" y="809625"/>
          <a:ext cx="9525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5</xdr:row>
      <xdr:rowOff>142875</xdr:rowOff>
    </xdr:from>
    <xdr:to>
      <xdr:col>2</xdr:col>
      <xdr:colOff>0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2505075" y="1323975"/>
          <a:ext cx="9525" cy="45720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5</xdr:row>
      <xdr:rowOff>133350</xdr:rowOff>
    </xdr:from>
    <xdr:to>
      <xdr:col>2</xdr:col>
      <xdr:colOff>428625</xdr:colOff>
      <xdr:row>5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2505075" y="1314450"/>
          <a:ext cx="438150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390525</xdr:colOff>
      <xdr:row>2</xdr:row>
      <xdr:rowOff>238125</xdr:rowOff>
    </xdr:from>
    <xdr:ext cx="276225" cy="342900"/>
    <xdr:sp fLocksText="0">
      <xdr:nvSpPr>
        <xdr:cNvPr id="14" name="Text Box 14"/>
        <xdr:cNvSpPr txBox="1">
          <a:spLocks noChangeArrowheads="1"/>
        </xdr:cNvSpPr>
      </xdr:nvSpPr>
      <xdr:spPr>
        <a:xfrm>
          <a:off x="1552575" y="67627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11/5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352425</xdr:colOff>
      <xdr:row>6</xdr:row>
      <xdr:rowOff>219075</xdr:rowOff>
    </xdr:from>
    <xdr:ext cx="276225" cy="342900"/>
    <xdr:sp fLocksText="0">
      <xdr:nvSpPr>
        <xdr:cNvPr id="15" name="Text Box 15"/>
        <xdr:cNvSpPr txBox="1">
          <a:spLocks noChangeArrowheads="1"/>
        </xdr:cNvSpPr>
      </xdr:nvSpPr>
      <xdr:spPr>
        <a:xfrm>
          <a:off x="1514475" y="16478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11/5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</xdr:col>
      <xdr:colOff>342900</xdr:colOff>
      <xdr:row>1</xdr:row>
      <xdr:rowOff>152400</xdr:rowOff>
    </xdr:from>
    <xdr:ext cx="11430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1504950" y="419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oneCellAnchor>
  <xdr:oneCellAnchor>
    <xdr:from>
      <xdr:col>1</xdr:col>
      <xdr:colOff>342900</xdr:colOff>
      <xdr:row>4</xdr:row>
      <xdr:rowOff>9525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504950" y="942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1</xdr:col>
      <xdr:colOff>342900</xdr:colOff>
      <xdr:row>5</xdr:row>
      <xdr:rowOff>219075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504950" y="1400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oneCellAnchor>
  <xdr:oneCellAnchor>
    <xdr:from>
      <xdr:col>1</xdr:col>
      <xdr:colOff>342900</xdr:colOff>
      <xdr:row>8</xdr:row>
      <xdr:rowOff>57150</xdr:rowOff>
    </xdr:from>
    <xdr:ext cx="11430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04950" y="1981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twoCellAnchor>
    <xdr:from>
      <xdr:col>1</xdr:col>
      <xdr:colOff>0</xdr:colOff>
      <xdr:row>11</xdr:row>
      <xdr:rowOff>142875</xdr:rowOff>
    </xdr:from>
    <xdr:to>
      <xdr:col>1</xdr:col>
      <xdr:colOff>247650</xdr:colOff>
      <xdr:row>11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62050" y="2809875"/>
          <a:ext cx="247650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133350</xdr:rowOff>
    </xdr:from>
    <xdr:to>
      <xdr:col>1</xdr:col>
      <xdr:colOff>247650</xdr:colOff>
      <xdr:row>13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1162050" y="3295650"/>
          <a:ext cx="247650" cy="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133350</xdr:rowOff>
    </xdr:from>
    <xdr:to>
      <xdr:col>1</xdr:col>
      <xdr:colOff>247650</xdr:colOff>
      <xdr:row>13</xdr:row>
      <xdr:rowOff>133350</xdr:rowOff>
    </xdr:to>
    <xdr:sp>
      <xdr:nvSpPr>
        <xdr:cNvPr id="22" name="Line 22"/>
        <xdr:cNvSpPr>
          <a:spLocks/>
        </xdr:cNvSpPr>
      </xdr:nvSpPr>
      <xdr:spPr>
        <a:xfrm flipV="1">
          <a:off x="1409700" y="3048000"/>
          <a:ext cx="0" cy="247650"/>
        </a:xfrm>
        <a:prstGeom prst="line">
          <a:avLst/>
        </a:prstGeom>
        <a:noFill/>
        <a:ln w="28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142875</xdr:rowOff>
    </xdr:from>
    <xdr:to>
      <xdr:col>1</xdr:col>
      <xdr:colOff>247650</xdr:colOff>
      <xdr:row>12</xdr:row>
      <xdr:rowOff>133350</xdr:rowOff>
    </xdr:to>
    <xdr:sp>
      <xdr:nvSpPr>
        <xdr:cNvPr id="23" name="Line 23"/>
        <xdr:cNvSpPr>
          <a:spLocks/>
        </xdr:cNvSpPr>
      </xdr:nvSpPr>
      <xdr:spPr>
        <a:xfrm flipV="1">
          <a:off x="1409700" y="2809875"/>
          <a:ext cx="0" cy="2381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133350</xdr:rowOff>
    </xdr:from>
    <xdr:to>
      <xdr:col>1</xdr:col>
      <xdr:colOff>495300</xdr:colOff>
      <xdr:row>12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1409700" y="3048000"/>
          <a:ext cx="247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514350</xdr:colOff>
      <xdr:row>12</xdr:row>
      <xdr:rowOff>28575</xdr:rowOff>
    </xdr:from>
    <xdr:ext cx="2762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676400" y="294322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</a:t>
          </a:r>
        </a:p>
      </xdr:txBody>
    </xdr:sp>
    <xdr:clientData/>
  </xdr:oneCellAnchor>
  <xdr:oneCellAnchor>
    <xdr:from>
      <xdr:col>1</xdr:col>
      <xdr:colOff>257175</xdr:colOff>
      <xdr:row>11</xdr:row>
      <xdr:rowOff>47625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419225" y="2714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</xdr:col>
      <xdr:colOff>257175</xdr:colOff>
      <xdr:row>13</xdr:row>
      <xdr:rowOff>47625</xdr:rowOff>
    </xdr:from>
    <xdr:ext cx="11430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1419225" y="3209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oneCellAnchor>
  <xdr:oneCellAnchor>
    <xdr:from>
      <xdr:col>2</xdr:col>
      <xdr:colOff>9525</xdr:colOff>
      <xdr:row>5</xdr:row>
      <xdr:rowOff>9525</xdr:rowOff>
    </xdr:from>
    <xdr:ext cx="333375" cy="342900"/>
    <xdr:sp fLocksText="0">
      <xdr:nvSpPr>
        <xdr:cNvPr id="28" name="Text Box 28"/>
        <xdr:cNvSpPr txBox="1">
          <a:spLocks noChangeArrowheads="1"/>
        </xdr:cNvSpPr>
      </xdr:nvSpPr>
      <xdr:spPr>
        <a:xfrm>
          <a:off x="2524125" y="119062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11/26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9525</xdr:colOff>
      <xdr:row>7</xdr:row>
      <xdr:rowOff>9525</xdr:rowOff>
    </xdr:from>
    <xdr:ext cx="11430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524125" y="1685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oneCellAnchor>
  <xdr:oneCellAnchor>
    <xdr:from>
      <xdr:col>2</xdr:col>
      <xdr:colOff>9525</xdr:colOff>
      <xdr:row>3</xdr:row>
      <xdr:rowOff>0</xdr:rowOff>
    </xdr:from>
    <xdr:ext cx="13335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2524125" y="6858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2</xdr:col>
      <xdr:colOff>485775</xdr:colOff>
      <xdr:row>5</xdr:row>
      <xdr:rowOff>47625</xdr:rowOff>
    </xdr:from>
    <xdr:ext cx="4000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3000375" y="12287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FCCD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8" sqref="A18:A21"/>
    </sheetView>
  </sheetViews>
  <sheetFormatPr defaultColWidth="9.00390625" defaultRowHeight="13.5"/>
  <cols>
    <col min="1" max="1" width="17.375" style="0" customWidth="1"/>
    <col min="2" max="19" width="6.125" style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 t="s">
        <v>1</v>
      </c>
    </row>
    <row r="2" spans="1:31" s="1" customFormat="1" ht="27" customHeight="1">
      <c r="A2" s="4" t="s">
        <v>2</v>
      </c>
      <c r="B2" s="132" t="s">
        <v>3</v>
      </c>
      <c r="C2" s="132"/>
      <c r="D2" s="132"/>
      <c r="E2" s="133" t="s">
        <v>4</v>
      </c>
      <c r="F2" s="133"/>
      <c r="G2" s="133"/>
      <c r="H2" s="133" t="s">
        <v>5</v>
      </c>
      <c r="I2" s="133"/>
      <c r="J2" s="133"/>
      <c r="K2" s="133" t="s">
        <v>6</v>
      </c>
      <c r="L2" s="133"/>
      <c r="M2" s="133"/>
      <c r="N2" s="133" t="s">
        <v>7</v>
      </c>
      <c r="O2" s="133"/>
      <c r="P2" s="133"/>
      <c r="Q2" s="138" t="s">
        <v>8</v>
      </c>
      <c r="R2" s="138"/>
      <c r="S2" s="138"/>
      <c r="T2" s="5" t="s">
        <v>9</v>
      </c>
      <c r="U2" s="6" t="s">
        <v>10</v>
      </c>
      <c r="V2" s="8" t="s">
        <v>11</v>
      </c>
      <c r="W2" s="9" t="s">
        <v>12</v>
      </c>
      <c r="X2" s="5" t="s">
        <v>13</v>
      </c>
      <c r="Y2" s="6" t="s">
        <v>14</v>
      </c>
      <c r="Z2" s="7" t="s">
        <v>15</v>
      </c>
      <c r="AA2" s="5" t="s">
        <v>16</v>
      </c>
      <c r="AB2" s="6" t="s">
        <v>17</v>
      </c>
      <c r="AC2" s="6" t="s">
        <v>18</v>
      </c>
      <c r="AD2" s="6" t="s">
        <v>19</v>
      </c>
      <c r="AE2" s="10" t="s">
        <v>20</v>
      </c>
    </row>
    <row r="3" spans="1:31" ht="17.25" customHeight="1">
      <c r="A3" s="127" t="s">
        <v>3</v>
      </c>
      <c r="B3" s="131"/>
      <c r="C3" s="131"/>
      <c r="D3" s="131"/>
      <c r="E3" s="11">
        <v>1</v>
      </c>
      <c r="F3" s="12" t="s">
        <v>21</v>
      </c>
      <c r="G3" s="11">
        <v>4</v>
      </c>
      <c r="H3" s="11">
        <v>2</v>
      </c>
      <c r="I3" s="12" t="s">
        <v>21</v>
      </c>
      <c r="J3" s="11">
        <v>0</v>
      </c>
      <c r="K3" s="11">
        <v>4</v>
      </c>
      <c r="L3" s="12" t="s">
        <v>21</v>
      </c>
      <c r="M3" s="11">
        <v>1</v>
      </c>
      <c r="N3" s="11">
        <v>2</v>
      </c>
      <c r="O3" s="12" t="s">
        <v>21</v>
      </c>
      <c r="P3" s="11">
        <v>4</v>
      </c>
      <c r="Q3" s="11">
        <v>5</v>
      </c>
      <c r="R3" s="12" t="s">
        <v>21</v>
      </c>
      <c r="S3" s="13">
        <v>0</v>
      </c>
      <c r="T3" s="14">
        <f aca="true" t="shared" si="0" ref="T3:T14">IF(B3&gt;D3,1,"0")+IF(E3&gt;G3,1,"0")+IF(H3&gt;J3,1,"0")+IF(K3&gt;M3,1,"0")+IF(N3&gt;P3,1,"0")+IF(Q3&gt;S3,1,"0")</f>
        <v>3</v>
      </c>
      <c r="U3" s="15">
        <f aca="true" t="shared" si="1" ref="U3:U14">IF(B3="",0,IF(B3=D3,1,"0"))+IF(E3="",0,IF(E3=G3,1,"0"))+IF(H3="",0,IF(H3=J3,1,"0"))+IF(K3="",0,IF(K3=M3,1,"0"))+IF(N3="",0,IF(N3=P3,1,"0")+IF(Q3="",0,IF(Q3=S3,1,"0")))</f>
        <v>0</v>
      </c>
      <c r="V3" s="16">
        <f aca="true" t="shared" si="2" ref="V3:V14">IF(B3&lt;D3,1,"0")+IF(E3&lt;G3,1,"0")+IF(H3&lt;J3,1,"0")+IF(K3&lt;M3,1,"0")+IF(N3&lt;P3,1,"0"+IF(Q3&lt;S3,1,"0"))</f>
        <v>2</v>
      </c>
      <c r="W3" s="17">
        <f aca="true" t="shared" si="3" ref="W3:W14">T3*3+U3*1+V3*0</f>
        <v>9</v>
      </c>
      <c r="X3" s="18">
        <f aca="true" t="shared" si="4" ref="X3:X14">B3+E3+H3+K3+N3+Q3</f>
        <v>14</v>
      </c>
      <c r="Y3" s="19">
        <f aca="true" t="shared" si="5" ref="Y3:Y14">D3+G3+J3+M3+P3+S3</f>
        <v>9</v>
      </c>
      <c r="Z3" s="20">
        <f aca="true" t="shared" si="6" ref="Z3:Z14">X3-Y3</f>
        <v>5</v>
      </c>
      <c r="AA3" s="129">
        <f>RANK(AB3,$AB$3:$AB$14)</f>
        <v>4</v>
      </c>
      <c r="AB3" s="124">
        <f>SUM(W3:W4)</f>
        <v>15</v>
      </c>
      <c r="AC3" s="124">
        <f>SUM(X3:X4)</f>
        <v>27</v>
      </c>
      <c r="AD3" s="125">
        <f>SUM(Y3:Y4)</f>
        <v>21</v>
      </c>
      <c r="AE3" s="126">
        <f>AC3-AD3</f>
        <v>6</v>
      </c>
    </row>
    <row r="4" spans="1:31" ht="17.25" customHeight="1">
      <c r="A4" s="127"/>
      <c r="B4" s="131"/>
      <c r="C4" s="131"/>
      <c r="D4" s="131"/>
      <c r="E4" s="21">
        <v>2</v>
      </c>
      <c r="F4" s="22" t="s">
        <v>21</v>
      </c>
      <c r="G4" s="21">
        <v>3</v>
      </c>
      <c r="H4" s="21">
        <v>1</v>
      </c>
      <c r="I4" s="22" t="s">
        <v>21</v>
      </c>
      <c r="J4" s="21">
        <v>3</v>
      </c>
      <c r="K4" s="21">
        <v>5</v>
      </c>
      <c r="L4" s="22" t="s">
        <v>21</v>
      </c>
      <c r="M4" s="21">
        <v>0</v>
      </c>
      <c r="N4" s="21">
        <v>3</v>
      </c>
      <c r="O4" s="22" t="s">
        <v>21</v>
      </c>
      <c r="P4" s="21">
        <v>1</v>
      </c>
      <c r="Q4" s="21">
        <v>2</v>
      </c>
      <c r="R4" s="22" t="s">
        <v>21</v>
      </c>
      <c r="S4" s="23">
        <v>5</v>
      </c>
      <c r="T4" s="24">
        <f t="shared" si="0"/>
        <v>2</v>
      </c>
      <c r="U4" s="25">
        <f t="shared" si="1"/>
        <v>0</v>
      </c>
      <c r="V4" s="26">
        <f t="shared" si="2"/>
        <v>3</v>
      </c>
      <c r="W4" s="27">
        <f t="shared" si="3"/>
        <v>6</v>
      </c>
      <c r="X4" s="28">
        <f t="shared" si="4"/>
        <v>13</v>
      </c>
      <c r="Y4" s="25">
        <f t="shared" si="5"/>
        <v>12</v>
      </c>
      <c r="Z4" s="29">
        <f t="shared" si="6"/>
        <v>1</v>
      </c>
      <c r="AA4" s="129"/>
      <c r="AB4" s="124"/>
      <c r="AC4" s="124"/>
      <c r="AD4" s="125"/>
      <c r="AE4" s="126"/>
    </row>
    <row r="5" spans="1:31" ht="17.25" customHeight="1">
      <c r="A5" s="127" t="s">
        <v>4</v>
      </c>
      <c r="B5" s="11">
        <v>4</v>
      </c>
      <c r="C5" s="12" t="s">
        <v>21</v>
      </c>
      <c r="D5" s="11">
        <v>1</v>
      </c>
      <c r="E5" s="130"/>
      <c r="F5" s="130"/>
      <c r="G5" s="130"/>
      <c r="H5" s="11">
        <v>2</v>
      </c>
      <c r="I5" s="12" t="s">
        <v>21</v>
      </c>
      <c r="J5" s="11">
        <v>4</v>
      </c>
      <c r="K5" s="11">
        <v>4</v>
      </c>
      <c r="L5" s="12" t="s">
        <v>21</v>
      </c>
      <c r="M5" s="11">
        <v>1</v>
      </c>
      <c r="N5" s="11">
        <v>7</v>
      </c>
      <c r="O5" s="12" t="s">
        <v>21</v>
      </c>
      <c r="P5" s="11">
        <v>1</v>
      </c>
      <c r="Q5" s="11">
        <v>7</v>
      </c>
      <c r="R5" s="12" t="s">
        <v>21</v>
      </c>
      <c r="S5" s="13">
        <v>4</v>
      </c>
      <c r="T5" s="14">
        <f t="shared" si="0"/>
        <v>4</v>
      </c>
      <c r="U5" s="15">
        <f t="shared" si="1"/>
        <v>0</v>
      </c>
      <c r="V5" s="16">
        <f t="shared" si="2"/>
        <v>1</v>
      </c>
      <c r="W5" s="30">
        <f t="shared" si="3"/>
        <v>12</v>
      </c>
      <c r="X5" s="31">
        <f t="shared" si="4"/>
        <v>24</v>
      </c>
      <c r="Y5" s="15">
        <f t="shared" si="5"/>
        <v>11</v>
      </c>
      <c r="Z5" s="32">
        <f t="shared" si="6"/>
        <v>13</v>
      </c>
      <c r="AA5" s="129">
        <f>RANK(AB5,$AB$3:$AB$14)</f>
        <v>1</v>
      </c>
      <c r="AB5" s="124">
        <f>SUM(W5:W6)</f>
        <v>25</v>
      </c>
      <c r="AC5" s="124">
        <f>SUM(X5:X6)</f>
        <v>45</v>
      </c>
      <c r="AD5" s="125">
        <f>SUM(Y5:Y6)</f>
        <v>15</v>
      </c>
      <c r="AE5" s="126">
        <f>AC5-AD5</f>
        <v>30</v>
      </c>
    </row>
    <row r="6" spans="1:31" ht="17.25" customHeight="1">
      <c r="A6" s="127"/>
      <c r="B6" s="21">
        <v>3</v>
      </c>
      <c r="C6" s="22" t="s">
        <v>21</v>
      </c>
      <c r="D6" s="21">
        <v>2</v>
      </c>
      <c r="E6" s="130"/>
      <c r="F6" s="130"/>
      <c r="G6" s="130"/>
      <c r="H6" s="21">
        <v>5</v>
      </c>
      <c r="I6" s="22" t="s">
        <v>21</v>
      </c>
      <c r="J6" s="21">
        <v>0</v>
      </c>
      <c r="K6" s="21">
        <v>6</v>
      </c>
      <c r="L6" s="22" t="s">
        <v>21</v>
      </c>
      <c r="M6" s="21">
        <v>0</v>
      </c>
      <c r="N6" s="21">
        <v>2</v>
      </c>
      <c r="O6" s="22" t="s">
        <v>21</v>
      </c>
      <c r="P6" s="21">
        <v>2</v>
      </c>
      <c r="Q6" s="21">
        <v>5</v>
      </c>
      <c r="R6" s="22" t="s">
        <v>21</v>
      </c>
      <c r="S6" s="23">
        <v>0</v>
      </c>
      <c r="T6" s="24">
        <f t="shared" si="0"/>
        <v>4</v>
      </c>
      <c r="U6" s="25">
        <f t="shared" si="1"/>
        <v>1</v>
      </c>
      <c r="V6" s="26">
        <f t="shared" si="2"/>
        <v>0</v>
      </c>
      <c r="W6" s="27">
        <f t="shared" si="3"/>
        <v>13</v>
      </c>
      <c r="X6" s="28">
        <f t="shared" si="4"/>
        <v>21</v>
      </c>
      <c r="Y6" s="25">
        <f t="shared" si="5"/>
        <v>4</v>
      </c>
      <c r="Z6" s="29">
        <f t="shared" si="6"/>
        <v>17</v>
      </c>
      <c r="AA6" s="129"/>
      <c r="AB6" s="124"/>
      <c r="AC6" s="124"/>
      <c r="AD6" s="125"/>
      <c r="AE6" s="126"/>
    </row>
    <row r="7" spans="1:31" ht="17.25" customHeight="1">
      <c r="A7" s="127" t="s">
        <v>5</v>
      </c>
      <c r="B7" s="11">
        <v>0</v>
      </c>
      <c r="C7" s="12" t="s">
        <v>21</v>
      </c>
      <c r="D7" s="11">
        <v>2</v>
      </c>
      <c r="E7" s="11">
        <v>4</v>
      </c>
      <c r="F7" s="12" t="s">
        <v>21</v>
      </c>
      <c r="G7" s="11">
        <v>2</v>
      </c>
      <c r="H7" s="130"/>
      <c r="I7" s="130"/>
      <c r="J7" s="130"/>
      <c r="K7" s="11">
        <v>6</v>
      </c>
      <c r="L7" s="12" t="s">
        <v>21</v>
      </c>
      <c r="M7" s="11">
        <v>0</v>
      </c>
      <c r="N7" s="11">
        <v>4</v>
      </c>
      <c r="O7" s="12" t="s">
        <v>21</v>
      </c>
      <c r="P7" s="11">
        <v>3</v>
      </c>
      <c r="Q7" s="11">
        <v>5</v>
      </c>
      <c r="R7" s="12" t="s">
        <v>21</v>
      </c>
      <c r="S7" s="13">
        <v>2</v>
      </c>
      <c r="T7" s="14">
        <f t="shared" si="0"/>
        <v>4</v>
      </c>
      <c r="U7" s="15">
        <f t="shared" si="1"/>
        <v>0</v>
      </c>
      <c r="V7" s="16">
        <f t="shared" si="2"/>
        <v>1</v>
      </c>
      <c r="W7" s="30">
        <f t="shared" si="3"/>
        <v>12</v>
      </c>
      <c r="X7" s="31">
        <f t="shared" si="4"/>
        <v>19</v>
      </c>
      <c r="Y7" s="15">
        <f t="shared" si="5"/>
        <v>9</v>
      </c>
      <c r="Z7" s="32">
        <f t="shared" si="6"/>
        <v>10</v>
      </c>
      <c r="AA7" s="129">
        <f>RANK(AB7,$AB$3:$AB$14)</f>
        <v>2</v>
      </c>
      <c r="AB7" s="124">
        <f>SUM(W7:W8)</f>
        <v>18</v>
      </c>
      <c r="AC7" s="124">
        <f>SUM(X7:X8)</f>
        <v>27</v>
      </c>
      <c r="AD7" s="125">
        <f>SUM(Y7:Y8)</f>
        <v>19</v>
      </c>
      <c r="AE7" s="126">
        <f>AC7-AD7</f>
        <v>8</v>
      </c>
    </row>
    <row r="8" spans="1:31" ht="17.25" customHeight="1">
      <c r="A8" s="127"/>
      <c r="B8" s="21">
        <v>3</v>
      </c>
      <c r="C8" s="22" t="s">
        <v>21</v>
      </c>
      <c r="D8" s="21">
        <v>1</v>
      </c>
      <c r="E8" s="21">
        <v>0</v>
      </c>
      <c r="F8" s="22" t="s">
        <v>21</v>
      </c>
      <c r="G8" s="21">
        <v>5</v>
      </c>
      <c r="H8" s="130"/>
      <c r="I8" s="130"/>
      <c r="J8" s="130"/>
      <c r="K8" s="21">
        <v>4</v>
      </c>
      <c r="L8" s="22" t="s">
        <v>21</v>
      </c>
      <c r="M8" s="21">
        <v>1</v>
      </c>
      <c r="N8" s="21">
        <v>0</v>
      </c>
      <c r="O8" s="22" t="s">
        <v>21</v>
      </c>
      <c r="P8" s="21">
        <v>1</v>
      </c>
      <c r="Q8" s="21">
        <v>1</v>
      </c>
      <c r="R8" s="22" t="s">
        <v>21</v>
      </c>
      <c r="S8" s="23">
        <v>2</v>
      </c>
      <c r="T8" s="24">
        <f t="shared" si="0"/>
        <v>2</v>
      </c>
      <c r="U8" s="25">
        <f t="shared" si="1"/>
        <v>0</v>
      </c>
      <c r="V8" s="26">
        <f t="shared" si="2"/>
        <v>2</v>
      </c>
      <c r="W8" s="27">
        <f t="shared" si="3"/>
        <v>6</v>
      </c>
      <c r="X8" s="28">
        <f t="shared" si="4"/>
        <v>8</v>
      </c>
      <c r="Y8" s="25">
        <f t="shared" si="5"/>
        <v>10</v>
      </c>
      <c r="Z8" s="29">
        <f t="shared" si="6"/>
        <v>-2</v>
      </c>
      <c r="AA8" s="129"/>
      <c r="AB8" s="124"/>
      <c r="AC8" s="124"/>
      <c r="AD8" s="125"/>
      <c r="AE8" s="126"/>
    </row>
    <row r="9" spans="1:31" ht="17.25" customHeight="1">
      <c r="A9" s="127" t="s">
        <v>6</v>
      </c>
      <c r="B9" s="11">
        <v>1</v>
      </c>
      <c r="C9" s="12" t="s">
        <v>21</v>
      </c>
      <c r="D9" s="11">
        <v>4</v>
      </c>
      <c r="E9" s="11">
        <v>1</v>
      </c>
      <c r="F9" s="12" t="s">
        <v>21</v>
      </c>
      <c r="G9" s="11">
        <v>4</v>
      </c>
      <c r="H9" s="11">
        <v>0</v>
      </c>
      <c r="I9" s="12" t="s">
        <v>21</v>
      </c>
      <c r="J9" s="11">
        <v>6</v>
      </c>
      <c r="K9" s="130"/>
      <c r="L9" s="130"/>
      <c r="M9" s="130"/>
      <c r="N9" s="11">
        <v>0</v>
      </c>
      <c r="O9" s="12" t="s">
        <v>21</v>
      </c>
      <c r="P9" s="11">
        <v>5</v>
      </c>
      <c r="Q9" s="11">
        <v>0</v>
      </c>
      <c r="R9" s="12" t="s">
        <v>21</v>
      </c>
      <c r="S9" s="13">
        <v>0</v>
      </c>
      <c r="T9" s="14">
        <f t="shared" si="0"/>
        <v>0</v>
      </c>
      <c r="U9" s="15">
        <f t="shared" si="1"/>
        <v>1</v>
      </c>
      <c r="V9" s="16">
        <f t="shared" si="2"/>
        <v>4</v>
      </c>
      <c r="W9" s="30">
        <f t="shared" si="3"/>
        <v>1</v>
      </c>
      <c r="X9" s="31">
        <f t="shared" si="4"/>
        <v>2</v>
      </c>
      <c r="Y9" s="15">
        <f t="shared" si="5"/>
        <v>19</v>
      </c>
      <c r="Z9" s="32">
        <f t="shared" si="6"/>
        <v>-17</v>
      </c>
      <c r="AA9" s="129">
        <f>RANK(AB9,$AB$3:$AB$14)</f>
        <v>5</v>
      </c>
      <c r="AB9" s="124">
        <f>SUM(W9:W10)</f>
        <v>7</v>
      </c>
      <c r="AC9" s="124">
        <f>SUM(X9:X10)</f>
        <v>9</v>
      </c>
      <c r="AD9" s="125">
        <f>SUM(Y9:Y10)</f>
        <v>37</v>
      </c>
      <c r="AE9" s="126">
        <f>AC9-AD9</f>
        <v>-28</v>
      </c>
    </row>
    <row r="10" spans="1:31" ht="17.25" customHeight="1">
      <c r="A10" s="127"/>
      <c r="B10" s="21">
        <v>0</v>
      </c>
      <c r="C10" s="22" t="s">
        <v>21</v>
      </c>
      <c r="D10" s="21">
        <v>5</v>
      </c>
      <c r="E10" s="21">
        <v>0</v>
      </c>
      <c r="F10" s="22" t="s">
        <v>21</v>
      </c>
      <c r="G10" s="21">
        <v>6</v>
      </c>
      <c r="H10" s="21">
        <v>1</v>
      </c>
      <c r="I10" s="22" t="s">
        <v>21</v>
      </c>
      <c r="J10" s="21">
        <v>4</v>
      </c>
      <c r="K10" s="130"/>
      <c r="L10" s="130"/>
      <c r="M10" s="130"/>
      <c r="N10" s="21">
        <v>3</v>
      </c>
      <c r="O10" s="22" t="s">
        <v>21</v>
      </c>
      <c r="P10" s="21">
        <v>1</v>
      </c>
      <c r="Q10" s="21">
        <v>3</v>
      </c>
      <c r="R10" s="22" t="s">
        <v>21</v>
      </c>
      <c r="S10" s="23">
        <v>2</v>
      </c>
      <c r="T10" s="24">
        <f t="shared" si="0"/>
        <v>2</v>
      </c>
      <c r="U10" s="25">
        <f t="shared" si="1"/>
        <v>0</v>
      </c>
      <c r="V10" s="26">
        <f t="shared" si="2"/>
        <v>3</v>
      </c>
      <c r="W10" s="27">
        <f t="shared" si="3"/>
        <v>6</v>
      </c>
      <c r="X10" s="28">
        <f t="shared" si="4"/>
        <v>7</v>
      </c>
      <c r="Y10" s="25">
        <f t="shared" si="5"/>
        <v>18</v>
      </c>
      <c r="Z10" s="29">
        <f t="shared" si="6"/>
        <v>-11</v>
      </c>
      <c r="AA10" s="129"/>
      <c r="AB10" s="124"/>
      <c r="AC10" s="124"/>
      <c r="AD10" s="125"/>
      <c r="AE10" s="126"/>
    </row>
    <row r="11" spans="1:31" ht="17.25" customHeight="1">
      <c r="A11" s="127" t="s">
        <v>7</v>
      </c>
      <c r="B11" s="11">
        <v>4</v>
      </c>
      <c r="C11" s="12" t="s">
        <v>21</v>
      </c>
      <c r="D11" s="11">
        <v>2</v>
      </c>
      <c r="E11" s="11">
        <v>1</v>
      </c>
      <c r="F11" s="12" t="s">
        <v>21</v>
      </c>
      <c r="G11" s="11">
        <v>7</v>
      </c>
      <c r="H11" s="11">
        <v>3</v>
      </c>
      <c r="I11" s="12" t="s">
        <v>21</v>
      </c>
      <c r="J11" s="11">
        <v>4</v>
      </c>
      <c r="K11" s="11">
        <v>5</v>
      </c>
      <c r="L11" s="12" t="s">
        <v>21</v>
      </c>
      <c r="M11" s="11">
        <v>0</v>
      </c>
      <c r="N11" s="130"/>
      <c r="O11" s="130"/>
      <c r="P11" s="130"/>
      <c r="Q11" s="11">
        <v>4</v>
      </c>
      <c r="R11" s="12" t="s">
        <v>21</v>
      </c>
      <c r="S11" s="13">
        <v>2</v>
      </c>
      <c r="T11" s="14">
        <f t="shared" si="0"/>
        <v>3</v>
      </c>
      <c r="U11" s="15">
        <f t="shared" si="1"/>
        <v>0</v>
      </c>
      <c r="V11" s="16">
        <f t="shared" si="2"/>
        <v>2</v>
      </c>
      <c r="W11" s="30">
        <f t="shared" si="3"/>
        <v>9</v>
      </c>
      <c r="X11" s="31">
        <f t="shared" si="4"/>
        <v>17</v>
      </c>
      <c r="Y11" s="15">
        <f t="shared" si="5"/>
        <v>15</v>
      </c>
      <c r="Z11" s="32">
        <f t="shared" si="6"/>
        <v>2</v>
      </c>
      <c r="AA11" s="137">
        <f>RANK(AB11,$AB$3:$AB$14)</f>
        <v>3</v>
      </c>
      <c r="AB11" s="124">
        <f>SUM(W11:W12)</f>
        <v>16</v>
      </c>
      <c r="AC11" s="124">
        <f>SUM(X11:X12)</f>
        <v>27</v>
      </c>
      <c r="AD11" s="125">
        <f>SUM(Y11:Y12)</f>
        <v>26</v>
      </c>
      <c r="AE11" s="126">
        <f>AC11-AD11</f>
        <v>1</v>
      </c>
    </row>
    <row r="12" spans="1:31" ht="17.25" customHeight="1">
      <c r="A12" s="127"/>
      <c r="B12" s="21">
        <v>1</v>
      </c>
      <c r="C12" s="22" t="s">
        <v>21</v>
      </c>
      <c r="D12" s="21">
        <v>3</v>
      </c>
      <c r="E12" s="21">
        <v>2</v>
      </c>
      <c r="F12" s="22" t="s">
        <v>21</v>
      </c>
      <c r="G12" s="21">
        <v>2</v>
      </c>
      <c r="H12" s="21">
        <v>1</v>
      </c>
      <c r="I12" s="22" t="s">
        <v>21</v>
      </c>
      <c r="J12" s="21">
        <v>0</v>
      </c>
      <c r="K12" s="21">
        <v>1</v>
      </c>
      <c r="L12" s="22" t="s">
        <v>21</v>
      </c>
      <c r="M12" s="21">
        <v>3</v>
      </c>
      <c r="N12" s="130"/>
      <c r="O12" s="130"/>
      <c r="P12" s="130"/>
      <c r="Q12" s="21">
        <v>5</v>
      </c>
      <c r="R12" s="22" t="s">
        <v>21</v>
      </c>
      <c r="S12" s="23">
        <v>3</v>
      </c>
      <c r="T12" s="24">
        <f t="shared" si="0"/>
        <v>2</v>
      </c>
      <c r="U12" s="25">
        <f t="shared" si="1"/>
        <v>1</v>
      </c>
      <c r="V12" s="26">
        <f t="shared" si="2"/>
        <v>2</v>
      </c>
      <c r="W12" s="27">
        <f t="shared" si="3"/>
        <v>7</v>
      </c>
      <c r="X12" s="28">
        <f t="shared" si="4"/>
        <v>10</v>
      </c>
      <c r="Y12" s="25">
        <f t="shared" si="5"/>
        <v>11</v>
      </c>
      <c r="Z12" s="29">
        <f t="shared" si="6"/>
        <v>-1</v>
      </c>
      <c r="AA12" s="137"/>
      <c r="AB12" s="124"/>
      <c r="AC12" s="124"/>
      <c r="AD12" s="125"/>
      <c r="AE12" s="126"/>
    </row>
    <row r="13" spans="1:31" ht="17.25" customHeight="1">
      <c r="A13" s="127" t="s">
        <v>8</v>
      </c>
      <c r="B13" s="11">
        <v>0</v>
      </c>
      <c r="C13" s="12" t="s">
        <v>21</v>
      </c>
      <c r="D13" s="11">
        <v>5</v>
      </c>
      <c r="E13" s="11">
        <v>4</v>
      </c>
      <c r="F13" s="12" t="s">
        <v>21</v>
      </c>
      <c r="G13" s="11">
        <v>7</v>
      </c>
      <c r="H13" s="11">
        <v>2</v>
      </c>
      <c r="I13" s="12" t="s">
        <v>21</v>
      </c>
      <c r="J13" s="11">
        <v>5</v>
      </c>
      <c r="K13" s="11">
        <v>0</v>
      </c>
      <c r="L13" s="12" t="s">
        <v>21</v>
      </c>
      <c r="M13" s="11">
        <v>0</v>
      </c>
      <c r="N13" s="11">
        <v>2</v>
      </c>
      <c r="O13" s="12" t="s">
        <v>21</v>
      </c>
      <c r="P13" s="11">
        <v>4</v>
      </c>
      <c r="Q13" s="136"/>
      <c r="R13" s="136"/>
      <c r="S13" s="136"/>
      <c r="T13" s="14">
        <f t="shared" si="0"/>
        <v>0</v>
      </c>
      <c r="U13" s="15">
        <f t="shared" si="1"/>
        <v>1</v>
      </c>
      <c r="V13" s="16">
        <f t="shared" si="2"/>
        <v>4</v>
      </c>
      <c r="W13" s="30">
        <f t="shared" si="3"/>
        <v>1</v>
      </c>
      <c r="X13" s="31">
        <f t="shared" si="4"/>
        <v>8</v>
      </c>
      <c r="Y13" s="15">
        <f t="shared" si="5"/>
        <v>21</v>
      </c>
      <c r="Z13" s="32">
        <f t="shared" si="6"/>
        <v>-13</v>
      </c>
      <c r="AA13" s="137">
        <f>RANK(AB13,$AB$3:$AB$14)</f>
        <v>5</v>
      </c>
      <c r="AB13" s="124">
        <f>SUM(W13:W14)</f>
        <v>7</v>
      </c>
      <c r="AC13" s="124">
        <f>SUM(X13:X14)</f>
        <v>20</v>
      </c>
      <c r="AD13" s="125">
        <f>SUM(Y13:Y14)</f>
        <v>37</v>
      </c>
      <c r="AE13" s="126">
        <f>AC13-AD13</f>
        <v>-17</v>
      </c>
    </row>
    <row r="14" spans="1:31" ht="17.25" customHeight="1">
      <c r="A14" s="127"/>
      <c r="B14" s="33">
        <v>5</v>
      </c>
      <c r="C14" s="22" t="s">
        <v>21</v>
      </c>
      <c r="D14" s="21">
        <v>2</v>
      </c>
      <c r="E14" s="21">
        <v>0</v>
      </c>
      <c r="F14" s="22" t="s">
        <v>21</v>
      </c>
      <c r="G14" s="21">
        <v>5</v>
      </c>
      <c r="H14" s="21">
        <v>2</v>
      </c>
      <c r="I14" s="22" t="s">
        <v>21</v>
      </c>
      <c r="J14" s="21">
        <v>1</v>
      </c>
      <c r="K14" s="21">
        <v>2</v>
      </c>
      <c r="L14" s="22" t="s">
        <v>21</v>
      </c>
      <c r="M14" s="21">
        <v>3</v>
      </c>
      <c r="N14" s="21">
        <v>3</v>
      </c>
      <c r="O14" s="22" t="s">
        <v>21</v>
      </c>
      <c r="P14" s="21">
        <v>5</v>
      </c>
      <c r="Q14" s="136"/>
      <c r="R14" s="136"/>
      <c r="S14" s="136"/>
      <c r="T14" s="24">
        <f t="shared" si="0"/>
        <v>2</v>
      </c>
      <c r="U14" s="25">
        <f t="shared" si="1"/>
        <v>0</v>
      </c>
      <c r="V14" s="26">
        <f t="shared" si="2"/>
        <v>3</v>
      </c>
      <c r="W14" s="27">
        <f t="shared" si="3"/>
        <v>6</v>
      </c>
      <c r="X14" s="28">
        <f t="shared" si="4"/>
        <v>12</v>
      </c>
      <c r="Y14" s="25">
        <f t="shared" si="5"/>
        <v>16</v>
      </c>
      <c r="Z14" s="29">
        <f t="shared" si="6"/>
        <v>-4</v>
      </c>
      <c r="AA14" s="137"/>
      <c r="AB14" s="124"/>
      <c r="AC14" s="124"/>
      <c r="AD14" s="125"/>
      <c r="AE14" s="126"/>
    </row>
    <row r="15" ht="7.5" customHeight="1"/>
    <row r="16" spans="1:19" ht="39" customHeight="1">
      <c r="A16" s="2" t="s">
        <v>22</v>
      </c>
      <c r="D16" s="3" t="s">
        <v>23</v>
      </c>
      <c r="N16"/>
      <c r="O16"/>
      <c r="P16"/>
      <c r="Q16"/>
      <c r="R16"/>
      <c r="S16"/>
    </row>
    <row r="17" spans="1:31" ht="27" customHeight="1">
      <c r="A17" s="4" t="s">
        <v>2</v>
      </c>
      <c r="B17" s="132" t="s">
        <v>24</v>
      </c>
      <c r="C17" s="132"/>
      <c r="D17" s="132"/>
      <c r="E17" s="133" t="s">
        <v>25</v>
      </c>
      <c r="F17" s="133"/>
      <c r="G17" s="133"/>
      <c r="H17" s="133" t="s">
        <v>26</v>
      </c>
      <c r="I17" s="133"/>
      <c r="J17" s="133"/>
      <c r="K17" s="134" t="s">
        <v>27</v>
      </c>
      <c r="L17" s="134"/>
      <c r="M17" s="134"/>
      <c r="N17" s="34"/>
      <c r="O17" s="34"/>
      <c r="P17" s="34"/>
      <c r="Q17" s="34"/>
      <c r="R17" s="34"/>
      <c r="S17" s="34"/>
      <c r="T17" s="35" t="s">
        <v>9</v>
      </c>
      <c r="U17" s="6" t="s">
        <v>10</v>
      </c>
      <c r="V17" s="8" t="s">
        <v>11</v>
      </c>
      <c r="W17" s="9" t="s">
        <v>12</v>
      </c>
      <c r="X17" s="5" t="s">
        <v>13</v>
      </c>
      <c r="Y17" s="6" t="s">
        <v>14</v>
      </c>
      <c r="Z17" s="10" t="s">
        <v>15</v>
      </c>
      <c r="AA17" s="5" t="s">
        <v>16</v>
      </c>
      <c r="AB17" s="6" t="s">
        <v>17</v>
      </c>
      <c r="AC17" s="6" t="s">
        <v>18</v>
      </c>
      <c r="AD17" s="6" t="s">
        <v>19</v>
      </c>
      <c r="AE17" s="10" t="s">
        <v>20</v>
      </c>
    </row>
    <row r="18" spans="1:31" ht="17.25" customHeight="1">
      <c r="A18" s="127" t="s">
        <v>24</v>
      </c>
      <c r="B18" s="131"/>
      <c r="C18" s="131"/>
      <c r="D18" s="131"/>
      <c r="E18" s="11">
        <v>2</v>
      </c>
      <c r="F18" s="12" t="s">
        <v>28</v>
      </c>
      <c r="G18" s="11">
        <v>2</v>
      </c>
      <c r="H18" s="11">
        <v>1</v>
      </c>
      <c r="I18" s="12" t="s">
        <v>28</v>
      </c>
      <c r="J18" s="11">
        <v>2</v>
      </c>
      <c r="K18" s="11">
        <v>1</v>
      </c>
      <c r="L18" s="12" t="s">
        <v>28</v>
      </c>
      <c r="M18" s="36">
        <v>1</v>
      </c>
      <c r="N18" s="37"/>
      <c r="P18" s="37"/>
      <c r="Q18" s="37"/>
      <c r="R18" s="37"/>
      <c r="S18" s="37"/>
      <c r="T18" s="38">
        <f>IF(E18&gt;G18,1,"0")+IF(H18&gt;J18,1,"0")+IF(K18&gt;M18,1,"0")</f>
        <v>0</v>
      </c>
      <c r="U18" s="15">
        <f>IF(E18="",0,IF(E18=G18,1,"0"))+IF(H18="",0,IF(H18=J18,1,"0"))+IF(K18="",0,IF(K18=M18,1,"0"))</f>
        <v>2</v>
      </c>
      <c r="V18" s="16">
        <f>IF(E18&lt;G18,1,"0")+IF(H18&lt;J18,1,"0")+IF(K18&lt;M18,1,"0")</f>
        <v>1</v>
      </c>
      <c r="W18" s="30">
        <f aca="true" t="shared" si="7" ref="W18:W33">T18*3+U18*1+V18*0</f>
        <v>2</v>
      </c>
      <c r="X18" s="31">
        <f aca="true" t="shared" si="8" ref="X18:X33">B18+E18+H18+K18</f>
        <v>4</v>
      </c>
      <c r="Y18" s="15">
        <f aca="true" t="shared" si="9" ref="Y18:Y33">D18+G18+J18+M18</f>
        <v>5</v>
      </c>
      <c r="Z18" s="39">
        <f aca="true" t="shared" si="10" ref="Z18:Z33">X18-Y18</f>
        <v>-1</v>
      </c>
      <c r="AA18" s="129">
        <f>RANK(AB18,$AB$18:$AB$33)</f>
        <v>3</v>
      </c>
      <c r="AB18" s="124">
        <f>SUM(W18:W21)</f>
        <v>6</v>
      </c>
      <c r="AC18" s="124">
        <f>SUM(X18:X21)</f>
        <v>12</v>
      </c>
      <c r="AD18" s="125">
        <f>SUM(Y18:Y21)</f>
        <v>12</v>
      </c>
      <c r="AE18" s="126">
        <f>AC18-AD18</f>
        <v>0</v>
      </c>
    </row>
    <row r="19" spans="1:31" ht="17.25" customHeight="1">
      <c r="A19" s="127"/>
      <c r="B19" s="131"/>
      <c r="C19" s="131"/>
      <c r="D19" s="131"/>
      <c r="E19" s="40">
        <v>3</v>
      </c>
      <c r="F19" s="41" t="s">
        <v>28</v>
      </c>
      <c r="G19" s="40">
        <v>3</v>
      </c>
      <c r="H19" s="40">
        <v>2</v>
      </c>
      <c r="I19" s="41" t="s">
        <v>28</v>
      </c>
      <c r="J19" s="40">
        <v>4</v>
      </c>
      <c r="K19" s="40">
        <v>3</v>
      </c>
      <c r="L19" s="41" t="s">
        <v>28</v>
      </c>
      <c r="M19" s="42">
        <v>0</v>
      </c>
      <c r="N19" s="37"/>
      <c r="O19" s="37"/>
      <c r="P19" s="37"/>
      <c r="Q19" s="37"/>
      <c r="R19" s="37"/>
      <c r="S19" s="37"/>
      <c r="T19" s="43">
        <f>IF(E19&gt;G19,1,"0")+IF(H19&gt;J19,1,"0")+IF(K19&gt;M19,1,"0")</f>
        <v>1</v>
      </c>
      <c r="U19" s="44">
        <f>IF(E19="",0,IF(E19=G19,1,"0"))+IF(H19="",0,IF(H19=J19,1,"0"))+IF(K19="",0,IF(K19=M19,1,"0"))</f>
        <v>1</v>
      </c>
      <c r="V19" s="45">
        <f>IF(E19&lt;G19,1,"0")+IF(H19&lt;J19,1,"0")+IF(K19&lt;M19,1,"0")</f>
        <v>1</v>
      </c>
      <c r="W19" s="46">
        <f t="shared" si="7"/>
        <v>4</v>
      </c>
      <c r="X19" s="47">
        <f t="shared" si="8"/>
        <v>8</v>
      </c>
      <c r="Y19" s="44">
        <f t="shared" si="9"/>
        <v>7</v>
      </c>
      <c r="Z19" s="48">
        <f t="shared" si="10"/>
        <v>1</v>
      </c>
      <c r="AA19" s="129"/>
      <c r="AB19" s="124"/>
      <c r="AC19" s="124"/>
      <c r="AD19" s="125"/>
      <c r="AE19" s="126"/>
    </row>
    <row r="20" spans="1:31" ht="17.25" customHeight="1">
      <c r="A20" s="127"/>
      <c r="B20" s="131"/>
      <c r="C20" s="131"/>
      <c r="D20" s="131"/>
      <c r="E20" s="49"/>
      <c r="F20" s="41" t="s">
        <v>28</v>
      </c>
      <c r="G20" s="49"/>
      <c r="H20" s="49"/>
      <c r="I20" s="41" t="s">
        <v>28</v>
      </c>
      <c r="J20" s="49"/>
      <c r="K20" s="49"/>
      <c r="L20" s="41" t="s">
        <v>28</v>
      </c>
      <c r="M20" s="50"/>
      <c r="N20" s="37"/>
      <c r="O20" s="37"/>
      <c r="P20" s="37"/>
      <c r="Q20" s="37"/>
      <c r="R20" s="37"/>
      <c r="S20" s="37"/>
      <c r="T20" s="43">
        <f>IF(E20&gt;G20,1,"0")+IF(H20&gt;J20,1,"0")+IF(K20&gt;M20,1,"0")</f>
        <v>0</v>
      </c>
      <c r="U20" s="44">
        <f>IF(E20="",0,IF(E20=G20,1,"0"))+IF(H20="",0,IF(H20=J20,1,"0"))+IF(K20="",0,IF(K20=M20,1,"0"))</f>
        <v>0</v>
      </c>
      <c r="V20" s="45">
        <f>IF(E20&lt;G20,1,"0")+IF(H20&lt;J20,1,"0")+IF(K20&lt;M20,1,"0")</f>
        <v>0</v>
      </c>
      <c r="W20" s="46">
        <f t="shared" si="7"/>
        <v>0</v>
      </c>
      <c r="X20" s="47">
        <f t="shared" si="8"/>
        <v>0</v>
      </c>
      <c r="Y20" s="44">
        <f t="shared" si="9"/>
        <v>0</v>
      </c>
      <c r="Z20" s="48">
        <f t="shared" si="10"/>
        <v>0</v>
      </c>
      <c r="AA20" s="129"/>
      <c r="AB20" s="124"/>
      <c r="AC20" s="124"/>
      <c r="AD20" s="125"/>
      <c r="AE20" s="126"/>
    </row>
    <row r="21" spans="1:31" ht="17.25" customHeight="1">
      <c r="A21" s="127"/>
      <c r="B21" s="131"/>
      <c r="C21" s="131"/>
      <c r="D21" s="131"/>
      <c r="E21" s="21"/>
      <c r="F21" s="22" t="s">
        <v>28</v>
      </c>
      <c r="G21" s="21"/>
      <c r="H21" s="21"/>
      <c r="I21" s="22" t="s">
        <v>28</v>
      </c>
      <c r="J21" s="21"/>
      <c r="K21" s="21"/>
      <c r="L21" s="22" t="s">
        <v>28</v>
      </c>
      <c r="M21" s="51"/>
      <c r="N21" s="37"/>
      <c r="O21" s="37"/>
      <c r="P21" s="37"/>
      <c r="Q21" s="37"/>
      <c r="R21" s="37"/>
      <c r="S21" s="37"/>
      <c r="T21" s="52">
        <f>IF(E21&gt;G21,1,"0")+IF(H21&gt;J21,1,"0")+IF(K21&gt;M21,1,"0")</f>
        <v>0</v>
      </c>
      <c r="U21" s="25">
        <f>IF(E21="",0,IF(E21=G21,1,"0"))+IF(H21="",0,IF(H21=J21,1,"0"))+IF(K21="",0,IF(K21=M21,1,"0"))</f>
        <v>0</v>
      </c>
      <c r="V21" s="53">
        <f>IF(E21&lt;G21,1,"0")+IF(H21&lt;J21,1,"0")+IF(K21&lt;M21,1,"0")</f>
        <v>0</v>
      </c>
      <c r="W21" s="27">
        <f t="shared" si="7"/>
        <v>0</v>
      </c>
      <c r="X21" s="28">
        <f t="shared" si="8"/>
        <v>0</v>
      </c>
      <c r="Y21" s="25">
        <f t="shared" si="9"/>
        <v>0</v>
      </c>
      <c r="Z21" s="26">
        <f t="shared" si="10"/>
        <v>0</v>
      </c>
      <c r="AA21" s="129"/>
      <c r="AB21" s="124"/>
      <c r="AC21" s="124"/>
      <c r="AD21" s="125"/>
      <c r="AE21" s="126"/>
    </row>
    <row r="22" spans="1:31" ht="17.25" customHeight="1">
      <c r="A22" s="127" t="s">
        <v>25</v>
      </c>
      <c r="B22" s="54">
        <v>2</v>
      </c>
      <c r="C22" s="12" t="s">
        <v>28</v>
      </c>
      <c r="D22" s="11">
        <v>2</v>
      </c>
      <c r="E22" s="130"/>
      <c r="F22" s="130"/>
      <c r="G22" s="130"/>
      <c r="H22" s="11">
        <v>2</v>
      </c>
      <c r="I22" s="12" t="s">
        <v>28</v>
      </c>
      <c r="J22" s="11">
        <v>5</v>
      </c>
      <c r="K22" s="11">
        <v>3</v>
      </c>
      <c r="L22" s="12" t="s">
        <v>28</v>
      </c>
      <c r="M22" s="36">
        <v>2</v>
      </c>
      <c r="N22" s="37"/>
      <c r="O22" s="37"/>
      <c r="P22" s="37"/>
      <c r="Q22" s="37"/>
      <c r="R22" s="37"/>
      <c r="S22" s="37"/>
      <c r="T22" s="55">
        <f>IF(B22&gt;D22,1,"0")+IF(H22&gt;J22,1,"0")+IF(K22&gt;M22,1,"0")</f>
        <v>1</v>
      </c>
      <c r="U22" s="19">
        <f>IF(B22="",0,IF(B22=D22,1,"0"))+IF(H22="",0,IF(H22=J22,1,"0"))+IF(K22="",0,IF(K22=M22,1,"0"))</f>
        <v>1</v>
      </c>
      <c r="V22" s="56">
        <f>IF(B22&lt;D22,1,"0")+IF(H22&lt;J22,1,"0")+IF(K22&lt;M22,1,"0")</f>
        <v>1</v>
      </c>
      <c r="W22" s="17">
        <f t="shared" si="7"/>
        <v>4</v>
      </c>
      <c r="X22" s="18">
        <f t="shared" si="8"/>
        <v>7</v>
      </c>
      <c r="Y22" s="19">
        <f t="shared" si="9"/>
        <v>9</v>
      </c>
      <c r="Z22" s="57">
        <f t="shared" si="10"/>
        <v>-2</v>
      </c>
      <c r="AA22" s="129">
        <f>RANK(AB22,$AB$18:$AB$33)</f>
        <v>2</v>
      </c>
      <c r="AB22" s="124">
        <f>SUM(W22:W25)</f>
        <v>8</v>
      </c>
      <c r="AC22" s="124">
        <f>SUM(X22:X25)</f>
        <v>14</v>
      </c>
      <c r="AD22" s="125">
        <f>SUM(Y22:Y25)</f>
        <v>19</v>
      </c>
      <c r="AE22" s="126">
        <f>AC22-AD22</f>
        <v>-5</v>
      </c>
    </row>
    <row r="23" spans="1:31" ht="17.25" customHeight="1">
      <c r="A23" s="127"/>
      <c r="B23" s="58">
        <v>3</v>
      </c>
      <c r="C23" s="41" t="s">
        <v>28</v>
      </c>
      <c r="D23" s="40">
        <v>3</v>
      </c>
      <c r="E23" s="130"/>
      <c r="F23" s="130"/>
      <c r="G23" s="130"/>
      <c r="H23" s="40">
        <v>0</v>
      </c>
      <c r="I23" s="41" t="s">
        <v>28</v>
      </c>
      <c r="J23" s="40">
        <v>5</v>
      </c>
      <c r="K23" s="40">
        <v>4</v>
      </c>
      <c r="L23" s="41" t="s">
        <v>28</v>
      </c>
      <c r="M23" s="42">
        <v>2</v>
      </c>
      <c r="N23" s="37"/>
      <c r="O23" s="37"/>
      <c r="P23" s="37"/>
      <c r="Q23" s="37"/>
      <c r="R23" s="37"/>
      <c r="S23" s="37"/>
      <c r="T23" s="43">
        <f>IF(B23&gt;D23,1,"0")+IF(H23&gt;J23,1,"0")+IF(K23&gt;M23,1,"0")</f>
        <v>1</v>
      </c>
      <c r="U23" s="44">
        <f>IF(B23="",0,IF(B23=D23,1,"0"))+IF(H23="",0,IF(H23=J23,1,"0"))+IF(K23="",0,IF(K23=M23,1,"0"))</f>
        <v>1</v>
      </c>
      <c r="V23" s="45">
        <f>IF(B23&lt;D23,1,"0")+IF(H23&lt;J23,1,"0")+IF(K23&lt;M23,1,"0")</f>
        <v>1</v>
      </c>
      <c r="W23" s="46">
        <f t="shared" si="7"/>
        <v>4</v>
      </c>
      <c r="X23" s="47">
        <f t="shared" si="8"/>
        <v>7</v>
      </c>
      <c r="Y23" s="44">
        <f t="shared" si="9"/>
        <v>10</v>
      </c>
      <c r="Z23" s="48">
        <f t="shared" si="10"/>
        <v>-3</v>
      </c>
      <c r="AA23" s="129"/>
      <c r="AB23" s="124"/>
      <c r="AC23" s="124"/>
      <c r="AD23" s="125"/>
      <c r="AE23" s="126"/>
    </row>
    <row r="24" spans="1:31" ht="17.25" customHeight="1">
      <c r="A24" s="127"/>
      <c r="B24" s="59"/>
      <c r="C24" s="41" t="s">
        <v>28</v>
      </c>
      <c r="D24" s="49"/>
      <c r="E24" s="130"/>
      <c r="F24" s="130"/>
      <c r="G24" s="130"/>
      <c r="H24" s="49"/>
      <c r="I24" s="41" t="s">
        <v>28</v>
      </c>
      <c r="J24" s="49"/>
      <c r="K24" s="49"/>
      <c r="L24" s="41" t="s">
        <v>28</v>
      </c>
      <c r="M24" s="50"/>
      <c r="N24" s="37"/>
      <c r="O24" s="37"/>
      <c r="P24" s="37"/>
      <c r="Q24" s="37"/>
      <c r="R24" s="37"/>
      <c r="S24" s="37"/>
      <c r="T24" s="43">
        <f>IF(B24&gt;D24,1,"0")+IF(H24&gt;J24,1,"0")+IF(K24&gt;M24,1,"0")</f>
        <v>0</v>
      </c>
      <c r="U24" s="44">
        <f>IF(B24="",0,IF(B24=D24,1,"0"))+IF(H24="",0,IF(H24=J24,1,"0"))+IF(K24="",0,IF(K24=M24,1,"0"))</f>
        <v>0</v>
      </c>
      <c r="V24" s="45">
        <f>IF(B24&lt;D24,1,"0")+IF(H24&lt;J24,1,"0")+IF(K24&lt;M24,1,"0")</f>
        <v>0</v>
      </c>
      <c r="W24" s="46">
        <f t="shared" si="7"/>
        <v>0</v>
      </c>
      <c r="X24" s="47">
        <f t="shared" si="8"/>
        <v>0</v>
      </c>
      <c r="Y24" s="44">
        <f t="shared" si="9"/>
        <v>0</v>
      </c>
      <c r="Z24" s="48">
        <f t="shared" si="10"/>
        <v>0</v>
      </c>
      <c r="AA24" s="129"/>
      <c r="AB24" s="124"/>
      <c r="AC24" s="124"/>
      <c r="AD24" s="125"/>
      <c r="AE24" s="126"/>
    </row>
    <row r="25" spans="1:31" ht="17.25" customHeight="1">
      <c r="A25" s="127"/>
      <c r="B25" s="33"/>
      <c r="C25" s="22" t="s">
        <v>28</v>
      </c>
      <c r="D25" s="21"/>
      <c r="E25" s="130"/>
      <c r="F25" s="130"/>
      <c r="G25" s="130"/>
      <c r="H25" s="21"/>
      <c r="I25" s="22" t="s">
        <v>28</v>
      </c>
      <c r="J25" s="21"/>
      <c r="K25" s="21"/>
      <c r="L25" s="22" t="s">
        <v>28</v>
      </c>
      <c r="M25" s="51"/>
      <c r="N25" s="37"/>
      <c r="O25" s="37"/>
      <c r="P25" s="37"/>
      <c r="Q25" s="37"/>
      <c r="R25" s="37"/>
      <c r="S25" s="37"/>
      <c r="T25" s="52">
        <f>IF(B25&gt;D25,1,"0")+IF(H25&gt;J25,1,"0")+IF(K25&gt;M25,1,"0")</f>
        <v>0</v>
      </c>
      <c r="U25" s="25">
        <f>IF(B25="",0,IF(B25=D25,1,"0"))+IF(H25="",0,IF(H25=J25,1,"0"))+IF(K25="",0,IF(K25=M25,1,"0"))</f>
        <v>0</v>
      </c>
      <c r="V25" s="53">
        <f>IF(B25&lt;D25,1,"0")+IF(H25&lt;J25,1,"0")+IF(K25&lt;M25,1,"0")</f>
        <v>0</v>
      </c>
      <c r="W25" s="27">
        <f t="shared" si="7"/>
        <v>0</v>
      </c>
      <c r="X25" s="28">
        <f t="shared" si="8"/>
        <v>0</v>
      </c>
      <c r="Y25" s="25">
        <f t="shared" si="9"/>
        <v>0</v>
      </c>
      <c r="Z25" s="26">
        <f t="shared" si="10"/>
        <v>0</v>
      </c>
      <c r="AA25" s="129"/>
      <c r="AB25" s="124"/>
      <c r="AC25" s="124"/>
      <c r="AD25" s="125"/>
      <c r="AE25" s="126"/>
    </row>
    <row r="26" spans="1:31" ht="17.25" customHeight="1">
      <c r="A26" s="127" t="s">
        <v>26</v>
      </c>
      <c r="B26" s="54">
        <v>2</v>
      </c>
      <c r="C26" s="12" t="s">
        <v>28</v>
      </c>
      <c r="D26" s="11">
        <v>1</v>
      </c>
      <c r="E26" s="11">
        <v>5</v>
      </c>
      <c r="F26" s="12" t="s">
        <v>28</v>
      </c>
      <c r="G26" s="11">
        <v>2</v>
      </c>
      <c r="H26" s="130"/>
      <c r="I26" s="130"/>
      <c r="J26" s="130"/>
      <c r="K26" s="11">
        <v>2</v>
      </c>
      <c r="L26" s="12" t="s">
        <v>28</v>
      </c>
      <c r="M26" s="36">
        <v>2</v>
      </c>
      <c r="N26" s="37"/>
      <c r="O26" s="37"/>
      <c r="P26" s="37"/>
      <c r="Q26" s="37"/>
      <c r="R26" s="37"/>
      <c r="S26" s="37"/>
      <c r="T26" s="55">
        <f>IF(B26&gt;D26,1,"0")+IF(E26&gt;G26,1,"0")+IF(K26&gt;M26,1,"0")</f>
        <v>2</v>
      </c>
      <c r="U26" s="19">
        <f>IF(B26="",0,IF(B26=D26,1,"0"))+IF(E26="",0,IF(E26=G26,1,"0"))+IF(K26="",0,IF(K26=M26,1,"0"))</f>
        <v>1</v>
      </c>
      <c r="V26" s="56">
        <f>IF(B26&lt;D26,1,"0")+IF(E26&lt;G26,1,"0")+IF(K26&lt;M26,1,"0")</f>
        <v>0</v>
      </c>
      <c r="W26" s="17">
        <f t="shared" si="7"/>
        <v>7</v>
      </c>
      <c r="X26" s="18">
        <f t="shared" si="8"/>
        <v>9</v>
      </c>
      <c r="Y26" s="19">
        <f t="shared" si="9"/>
        <v>5</v>
      </c>
      <c r="Z26" s="57">
        <f t="shared" si="10"/>
        <v>4</v>
      </c>
      <c r="AA26" s="129">
        <f>RANK(AB26,$AB$18:$AB$33)</f>
        <v>1</v>
      </c>
      <c r="AB26" s="124">
        <f>SUM(W26:W29)</f>
        <v>16</v>
      </c>
      <c r="AC26" s="124">
        <f>SUM(X26:X29)</f>
        <v>21</v>
      </c>
      <c r="AD26" s="125">
        <f>SUM(Y26:Y29)</f>
        <v>8</v>
      </c>
      <c r="AE26" s="126">
        <f>AC26-AD26</f>
        <v>13</v>
      </c>
    </row>
    <row r="27" spans="1:31" ht="17.25" customHeight="1">
      <c r="A27" s="127"/>
      <c r="B27" s="58">
        <v>4</v>
      </c>
      <c r="C27" s="41" t="s">
        <v>28</v>
      </c>
      <c r="D27" s="40">
        <v>2</v>
      </c>
      <c r="E27" s="40">
        <v>5</v>
      </c>
      <c r="F27" s="41" t="s">
        <v>28</v>
      </c>
      <c r="G27" s="40">
        <v>0</v>
      </c>
      <c r="H27" s="130"/>
      <c r="I27" s="130"/>
      <c r="J27" s="130"/>
      <c r="K27" s="40">
        <v>3</v>
      </c>
      <c r="L27" s="41" t="s">
        <v>28</v>
      </c>
      <c r="M27" s="42">
        <v>1</v>
      </c>
      <c r="N27" s="37"/>
      <c r="O27" s="37"/>
      <c r="P27" s="37"/>
      <c r="Q27" s="37"/>
      <c r="R27" s="37"/>
      <c r="S27" s="37"/>
      <c r="T27" s="43">
        <f>IF(B27&gt;D27,1,"0")+IF(E27&gt;G27,1,"0")+IF(K27&gt;M27,1,"0")</f>
        <v>3</v>
      </c>
      <c r="U27" s="44">
        <f>IF(B27="",0,IF(B27=D27,1,"0"))+IF(E27="",0,IF(E27=G27,1,"0"))+IF(K27="",0,IF(K27=M27,1,"0"))</f>
        <v>0</v>
      </c>
      <c r="V27" s="45">
        <f>IF(B27&lt;D27,1,"0")+IF(E27&lt;G27,1,"0")+IF(K27&lt;M27,1,"0")</f>
        <v>0</v>
      </c>
      <c r="W27" s="46">
        <f t="shared" si="7"/>
        <v>9</v>
      </c>
      <c r="X27" s="47">
        <f t="shared" si="8"/>
        <v>12</v>
      </c>
      <c r="Y27" s="44">
        <f t="shared" si="9"/>
        <v>3</v>
      </c>
      <c r="Z27" s="48">
        <f t="shared" si="10"/>
        <v>9</v>
      </c>
      <c r="AA27" s="129"/>
      <c r="AB27" s="124"/>
      <c r="AC27" s="124"/>
      <c r="AD27" s="125"/>
      <c r="AE27" s="126"/>
    </row>
    <row r="28" spans="1:31" ht="17.25" customHeight="1">
      <c r="A28" s="127"/>
      <c r="B28" s="59"/>
      <c r="C28" s="41" t="s">
        <v>28</v>
      </c>
      <c r="D28" s="49"/>
      <c r="E28" s="49"/>
      <c r="F28" s="41" t="s">
        <v>28</v>
      </c>
      <c r="G28" s="49"/>
      <c r="H28" s="130"/>
      <c r="I28" s="130"/>
      <c r="J28" s="130"/>
      <c r="K28" s="49"/>
      <c r="L28" s="41" t="s">
        <v>28</v>
      </c>
      <c r="M28" s="50"/>
      <c r="N28" s="37"/>
      <c r="O28" s="37"/>
      <c r="P28" s="37"/>
      <c r="Q28" s="37"/>
      <c r="R28" s="37"/>
      <c r="S28" s="37"/>
      <c r="T28" s="43">
        <f>IF(B28&gt;D28,1,"0")+IF(E28&gt;G28,1,"0")+IF(K28&gt;M28,1,"0")</f>
        <v>0</v>
      </c>
      <c r="U28" s="44">
        <f>IF(B28="",0,IF(B28=D28,1,"0"))+IF(E28="",0,IF(E28=G28,1,"0"))+IF(K28="",0,IF(K28=M28,1,"0"))</f>
        <v>0</v>
      </c>
      <c r="V28" s="45">
        <f>IF(B28&lt;D28,1,"0")+IF(E28&lt;G28,1,"0")+IF(K28&lt;M28,1,"0")</f>
        <v>0</v>
      </c>
      <c r="W28" s="46">
        <f t="shared" si="7"/>
        <v>0</v>
      </c>
      <c r="X28" s="47">
        <f t="shared" si="8"/>
        <v>0</v>
      </c>
      <c r="Y28" s="44">
        <f t="shared" si="9"/>
        <v>0</v>
      </c>
      <c r="Z28" s="48">
        <f t="shared" si="10"/>
        <v>0</v>
      </c>
      <c r="AA28" s="129"/>
      <c r="AB28" s="124"/>
      <c r="AC28" s="124"/>
      <c r="AD28" s="125"/>
      <c r="AE28" s="126"/>
    </row>
    <row r="29" spans="1:31" ht="17.25" customHeight="1">
      <c r="A29" s="127"/>
      <c r="B29" s="33"/>
      <c r="C29" s="22" t="s">
        <v>28</v>
      </c>
      <c r="D29" s="21"/>
      <c r="E29" s="21"/>
      <c r="F29" s="22" t="s">
        <v>28</v>
      </c>
      <c r="G29" s="21"/>
      <c r="H29" s="130"/>
      <c r="I29" s="130"/>
      <c r="J29" s="130"/>
      <c r="K29" s="21"/>
      <c r="L29" s="22" t="s">
        <v>28</v>
      </c>
      <c r="M29" s="51"/>
      <c r="N29" s="37"/>
      <c r="O29" s="37"/>
      <c r="P29" s="37"/>
      <c r="Q29" s="37"/>
      <c r="R29" s="37"/>
      <c r="S29" s="37"/>
      <c r="T29" s="52">
        <f>IF(B29&gt;D29,1,"0")+IF(E29&gt;G29,1,"0")+IF(K29&gt;M29,1,"0")</f>
        <v>0</v>
      </c>
      <c r="U29" s="25">
        <f>IF(B29="",0,IF(B29=D29,1,"0"))+IF(E29="",0,IF(E29=G29,1,"0"))+IF(K29="",0,IF(K29=M29,1,"0"))</f>
        <v>0</v>
      </c>
      <c r="V29" s="53">
        <f>IF(B29&lt;D29,1,"0")+IF(E29&lt;G29,1,"0")+IF(K29&lt;M29,1,"0")</f>
        <v>0</v>
      </c>
      <c r="W29" s="27">
        <f t="shared" si="7"/>
        <v>0</v>
      </c>
      <c r="X29" s="28">
        <f t="shared" si="8"/>
        <v>0</v>
      </c>
      <c r="Y29" s="25">
        <f t="shared" si="9"/>
        <v>0</v>
      </c>
      <c r="Z29" s="26">
        <f t="shared" si="10"/>
        <v>0</v>
      </c>
      <c r="AA29" s="129"/>
      <c r="AB29" s="124"/>
      <c r="AC29" s="124"/>
      <c r="AD29" s="125"/>
      <c r="AE29" s="126"/>
    </row>
    <row r="30" spans="1:31" ht="17.25" customHeight="1">
      <c r="A30" s="127" t="s">
        <v>27</v>
      </c>
      <c r="B30" s="54">
        <v>1</v>
      </c>
      <c r="C30" s="12" t="s">
        <v>28</v>
      </c>
      <c r="D30" s="11">
        <v>1</v>
      </c>
      <c r="E30" s="11">
        <v>2</v>
      </c>
      <c r="F30" s="12" t="s">
        <v>28</v>
      </c>
      <c r="G30" s="11">
        <v>3</v>
      </c>
      <c r="H30" s="11">
        <v>2</v>
      </c>
      <c r="I30" s="12" t="s">
        <v>28</v>
      </c>
      <c r="J30" s="11">
        <v>2</v>
      </c>
      <c r="K30" s="128"/>
      <c r="L30" s="128"/>
      <c r="M30" s="128"/>
      <c r="N30" s="37"/>
      <c r="O30" s="37"/>
      <c r="P30" s="37"/>
      <c r="Q30" s="37"/>
      <c r="R30" s="37"/>
      <c r="S30" s="37"/>
      <c r="T30" s="38">
        <f>IF(B30&gt;D30,1,"0")+IF(E30&gt;G30,1,"0")+IF(H30&gt;J30,1,"0")</f>
        <v>0</v>
      </c>
      <c r="U30" s="15">
        <f>IF(B30="",0,IF(B30=D30,1,"0"))+IF(E30="",0,IF(E30=G30,1,"0"))+IF(H30="",0,IF(H30=J30,1,"0"))</f>
        <v>2</v>
      </c>
      <c r="V30" s="16">
        <f>IF(B30&lt;D30,1,"0")+IF(E30&lt;G30,1,"0")+IF(H30&lt;J30,1,"0")</f>
        <v>1</v>
      </c>
      <c r="W30" s="30">
        <f t="shared" si="7"/>
        <v>2</v>
      </c>
      <c r="X30" s="31">
        <f t="shared" si="8"/>
        <v>5</v>
      </c>
      <c r="Y30" s="15">
        <f t="shared" si="9"/>
        <v>6</v>
      </c>
      <c r="Z30" s="39">
        <f t="shared" si="10"/>
        <v>-1</v>
      </c>
      <c r="AA30" s="135">
        <f>RANK(AB30,$AB$18:$AB$33)</f>
        <v>4</v>
      </c>
      <c r="AB30" s="124">
        <f>SUM(W30:W33)</f>
        <v>2</v>
      </c>
      <c r="AC30" s="124">
        <f>SUM(X30:X33)</f>
        <v>8</v>
      </c>
      <c r="AD30" s="125">
        <f>SUM(Y30:Y33)</f>
        <v>16</v>
      </c>
      <c r="AE30" s="126">
        <f>AC30-AD30</f>
        <v>-8</v>
      </c>
    </row>
    <row r="31" spans="1:31" ht="17.25" customHeight="1">
      <c r="A31" s="127"/>
      <c r="B31" s="58">
        <v>0</v>
      </c>
      <c r="C31" s="41" t="s">
        <v>28</v>
      </c>
      <c r="D31" s="40">
        <v>3</v>
      </c>
      <c r="E31" s="40">
        <v>2</v>
      </c>
      <c r="F31" s="41" t="s">
        <v>28</v>
      </c>
      <c r="G31" s="40">
        <v>4</v>
      </c>
      <c r="H31" s="40">
        <v>1</v>
      </c>
      <c r="I31" s="41" t="s">
        <v>28</v>
      </c>
      <c r="J31" s="40">
        <v>3</v>
      </c>
      <c r="K31" s="128"/>
      <c r="L31" s="128"/>
      <c r="M31" s="128"/>
      <c r="N31" s="37"/>
      <c r="O31" s="37"/>
      <c r="P31" s="37"/>
      <c r="Q31" s="37"/>
      <c r="R31" s="37"/>
      <c r="S31" s="37"/>
      <c r="T31" s="43">
        <f>IF(B31&gt;D31,1,"0")+IF(E31&gt;G31,1,"0")+IF(H31&gt;J31,1,"0")</f>
        <v>0</v>
      </c>
      <c r="U31" s="44">
        <f>IF(B31="",0,IF(B31=D31,1,"0"))+IF(E31="",0,IF(E31=G31,1,"0"))+IF(H31="",0,IF(H31=J31,1,"0"))</f>
        <v>0</v>
      </c>
      <c r="V31" s="16">
        <f>IF(B31&lt;D31,1,"0")+IF(E31&lt;G31,1,"0")+IF(H31&lt;J31,1,"0")</f>
        <v>3</v>
      </c>
      <c r="W31" s="46">
        <f t="shared" si="7"/>
        <v>0</v>
      </c>
      <c r="X31" s="47">
        <f t="shared" si="8"/>
        <v>3</v>
      </c>
      <c r="Y31" s="44">
        <f t="shared" si="9"/>
        <v>10</v>
      </c>
      <c r="Z31" s="48">
        <f t="shared" si="10"/>
        <v>-7</v>
      </c>
      <c r="AA31" s="135"/>
      <c r="AB31" s="124"/>
      <c r="AC31" s="124"/>
      <c r="AD31" s="125"/>
      <c r="AE31" s="126"/>
    </row>
    <row r="32" spans="1:31" ht="17.25" customHeight="1">
      <c r="A32" s="127"/>
      <c r="B32" s="59"/>
      <c r="C32" s="41" t="s">
        <v>28</v>
      </c>
      <c r="D32" s="49"/>
      <c r="E32" s="49"/>
      <c r="F32" s="41" t="s">
        <v>28</v>
      </c>
      <c r="G32" s="49"/>
      <c r="H32" s="49"/>
      <c r="I32" s="41" t="s">
        <v>28</v>
      </c>
      <c r="J32" s="49"/>
      <c r="K32" s="128"/>
      <c r="L32" s="128"/>
      <c r="M32" s="128"/>
      <c r="N32" s="37"/>
      <c r="O32" s="37"/>
      <c r="P32" s="37"/>
      <c r="Q32" s="37"/>
      <c r="R32" s="37"/>
      <c r="S32" s="37"/>
      <c r="T32" s="43">
        <f>IF(B32&gt;D32,1,"0")+IF(E32&gt;G32,1,"0")+IF(H32&gt;J32,1,"0")</f>
        <v>0</v>
      </c>
      <c r="U32" s="44">
        <f>IF(B32="",0,IF(B32=D32,1,"0"))+IF(E32="",0,IF(E32=G32,1,"0"))+IF(H32="",0,IF(H32=J32,1,"0"))</f>
        <v>0</v>
      </c>
      <c r="V32" s="16">
        <f>IF(B32&lt;D32,1,"0")+IF(E32&lt;G32,1,"0")+IF(H32&lt;J32,1,"0")</f>
        <v>0</v>
      </c>
      <c r="W32" s="46">
        <f t="shared" si="7"/>
        <v>0</v>
      </c>
      <c r="X32" s="47">
        <f t="shared" si="8"/>
        <v>0</v>
      </c>
      <c r="Y32" s="44">
        <f t="shared" si="9"/>
        <v>0</v>
      </c>
      <c r="Z32" s="48">
        <f t="shared" si="10"/>
        <v>0</v>
      </c>
      <c r="AA32" s="135"/>
      <c r="AB32" s="124"/>
      <c r="AC32" s="124"/>
      <c r="AD32" s="125"/>
      <c r="AE32" s="126"/>
    </row>
    <row r="33" spans="1:31" ht="17.25" customHeight="1">
      <c r="A33" s="127"/>
      <c r="B33" s="33"/>
      <c r="C33" s="22" t="s">
        <v>28</v>
      </c>
      <c r="D33" s="21"/>
      <c r="E33" s="21"/>
      <c r="F33" s="22" t="s">
        <v>28</v>
      </c>
      <c r="G33" s="21"/>
      <c r="H33" s="21"/>
      <c r="I33" s="22" t="s">
        <v>28</v>
      </c>
      <c r="J33" s="21"/>
      <c r="K33" s="128"/>
      <c r="L33" s="128"/>
      <c r="M33" s="128"/>
      <c r="N33" s="37"/>
      <c r="O33" s="37"/>
      <c r="P33" s="37"/>
      <c r="Q33" s="37"/>
      <c r="R33" s="37"/>
      <c r="S33" s="37"/>
      <c r="T33" s="52">
        <f>IF(B33&gt;D33,1,"0")+IF(E33&gt;G33,1,"0")+IF(H33&gt;J33,1,"0")</f>
        <v>0</v>
      </c>
      <c r="U33" s="25">
        <f>IF(B33="",0,IF(B33=D33,1,"0"))+IF(E33="",0,IF(E33=G33,1,"0"))+IF(H33="",0,IF(H33=J33,1,"0"))</f>
        <v>0</v>
      </c>
      <c r="V33" s="26">
        <f>IF(B33&lt;D33,1,"0")+IF(E33&lt;G33,1,"0")+IF(H33&lt;J33,1,"0")</f>
        <v>0</v>
      </c>
      <c r="W33" s="27">
        <f t="shared" si="7"/>
        <v>0</v>
      </c>
      <c r="X33" s="28">
        <f t="shared" si="8"/>
        <v>0</v>
      </c>
      <c r="Y33" s="25">
        <f t="shared" si="9"/>
        <v>0</v>
      </c>
      <c r="Z33" s="26">
        <f t="shared" si="10"/>
        <v>0</v>
      </c>
      <c r="AA33" s="135"/>
      <c r="AB33" s="124"/>
      <c r="AC33" s="124"/>
      <c r="AD33" s="125"/>
      <c r="AE33" s="126"/>
    </row>
    <row r="34" spans="1:31" ht="7.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37"/>
      <c r="M34" s="37"/>
      <c r="N34" s="37"/>
      <c r="O34" s="37"/>
      <c r="P34" s="37"/>
      <c r="Q34" s="37"/>
      <c r="R34" s="37"/>
      <c r="S34" s="37"/>
      <c r="T34" s="62"/>
      <c r="U34" s="63"/>
      <c r="V34" s="63"/>
      <c r="W34" s="63"/>
      <c r="X34" s="63"/>
      <c r="Y34" s="63"/>
      <c r="Z34" s="63"/>
      <c r="AA34" s="64"/>
      <c r="AB34" s="65"/>
      <c r="AC34" s="65"/>
      <c r="AD34" s="66"/>
      <c r="AE34" s="65"/>
    </row>
    <row r="35" spans="1:19" ht="39" customHeight="1">
      <c r="A35" s="2" t="s">
        <v>29</v>
      </c>
      <c r="D35" s="3" t="s">
        <v>30</v>
      </c>
      <c r="K35" s="67"/>
      <c r="L35" s="67"/>
      <c r="M35" s="67"/>
      <c r="N35"/>
      <c r="O35"/>
      <c r="P35"/>
      <c r="Q35"/>
      <c r="R35"/>
      <c r="S35"/>
    </row>
    <row r="36" spans="1:31" ht="27" customHeight="1">
      <c r="A36" s="4" t="s">
        <v>2</v>
      </c>
      <c r="B36" s="132" t="s">
        <v>31</v>
      </c>
      <c r="C36" s="132"/>
      <c r="D36" s="132"/>
      <c r="E36" s="133" t="s">
        <v>32</v>
      </c>
      <c r="F36" s="133"/>
      <c r="G36" s="133"/>
      <c r="H36" s="133" t="s">
        <v>33</v>
      </c>
      <c r="I36" s="133"/>
      <c r="J36" s="133"/>
      <c r="K36" s="134" t="s">
        <v>34</v>
      </c>
      <c r="L36" s="134"/>
      <c r="M36" s="134"/>
      <c r="N36" s="34"/>
      <c r="O36" s="34"/>
      <c r="P36" s="34"/>
      <c r="Q36" s="34"/>
      <c r="R36" s="34"/>
      <c r="S36" s="34"/>
      <c r="T36" s="35" t="s">
        <v>9</v>
      </c>
      <c r="U36" s="6" t="s">
        <v>10</v>
      </c>
      <c r="V36" s="8" t="s">
        <v>11</v>
      </c>
      <c r="W36" s="9" t="s">
        <v>12</v>
      </c>
      <c r="X36" s="5" t="s">
        <v>13</v>
      </c>
      <c r="Y36" s="6" t="s">
        <v>14</v>
      </c>
      <c r="Z36" s="10" t="s">
        <v>15</v>
      </c>
      <c r="AA36" s="5" t="s">
        <v>16</v>
      </c>
      <c r="AB36" s="6" t="s">
        <v>17</v>
      </c>
      <c r="AC36" s="6" t="s">
        <v>18</v>
      </c>
      <c r="AD36" s="6" t="s">
        <v>19</v>
      </c>
      <c r="AE36" s="10" t="s">
        <v>20</v>
      </c>
    </row>
    <row r="37" spans="1:31" ht="17.25" customHeight="1">
      <c r="A37" s="127" t="s">
        <v>31</v>
      </c>
      <c r="B37" s="131"/>
      <c r="C37" s="131"/>
      <c r="D37" s="131"/>
      <c r="E37" s="11">
        <v>3</v>
      </c>
      <c r="F37" s="12" t="s">
        <v>28</v>
      </c>
      <c r="G37" s="11">
        <v>0</v>
      </c>
      <c r="H37" s="11">
        <v>4</v>
      </c>
      <c r="I37" s="12" t="s">
        <v>28</v>
      </c>
      <c r="J37" s="11">
        <v>2</v>
      </c>
      <c r="K37" s="11">
        <v>2</v>
      </c>
      <c r="L37" s="12" t="s">
        <v>28</v>
      </c>
      <c r="M37" s="36">
        <v>0</v>
      </c>
      <c r="N37" s="37"/>
      <c r="P37" s="37"/>
      <c r="Q37" s="37"/>
      <c r="R37" s="37"/>
      <c r="S37" s="37"/>
      <c r="T37" s="38">
        <f>IF(E37&gt;G37,1,"0")+IF(H37&gt;J37,1,"0")+IF(K37&gt;M37,1,"0")</f>
        <v>3</v>
      </c>
      <c r="U37" s="15">
        <f>IF(E37="",0,IF(E37=G37,1,"0"))+IF(H37="",0,IF(H37=J37,1,"0"))+IF(K37="",0,IF(K37=M37,1,"0"))</f>
        <v>0</v>
      </c>
      <c r="V37" s="16">
        <f>IF(E37&lt;G37,1,"0")+IF(H37&lt;J37,1,"0")+IF(K37&lt;M37,1,"0")</f>
        <v>0</v>
      </c>
      <c r="W37" s="30">
        <f aca="true" t="shared" si="11" ref="W37:W52">T37*3+U37*1+V37*0</f>
        <v>9</v>
      </c>
      <c r="X37" s="31">
        <f aca="true" t="shared" si="12" ref="X37:X52">B37+E37+H37+K37</f>
        <v>9</v>
      </c>
      <c r="Y37" s="15">
        <f aca="true" t="shared" si="13" ref="Y37:Y52">D37+G37+J37+M37</f>
        <v>2</v>
      </c>
      <c r="Z37" s="39">
        <f aca="true" t="shared" si="14" ref="Z37:Z52">X37-Y37</f>
        <v>7</v>
      </c>
      <c r="AA37" s="129">
        <f>RANK(AB37,$AB$37:$AB$52)</f>
        <v>1</v>
      </c>
      <c r="AB37" s="124">
        <f>SUM(W37:W40)</f>
        <v>13</v>
      </c>
      <c r="AC37" s="124">
        <f>SUM(X37:X40)</f>
        <v>15</v>
      </c>
      <c r="AD37" s="125">
        <f>SUM(Y37:Y40)</f>
        <v>8</v>
      </c>
      <c r="AE37" s="126">
        <f>AC37-AD37</f>
        <v>7</v>
      </c>
    </row>
    <row r="38" spans="1:31" ht="17.25" customHeight="1">
      <c r="A38" s="127"/>
      <c r="B38" s="131"/>
      <c r="C38" s="131"/>
      <c r="D38" s="131"/>
      <c r="E38" s="40">
        <v>3</v>
      </c>
      <c r="F38" s="41" t="s">
        <v>28</v>
      </c>
      <c r="G38" s="40">
        <v>2</v>
      </c>
      <c r="H38" s="40">
        <v>2</v>
      </c>
      <c r="I38" s="41" t="s">
        <v>28</v>
      </c>
      <c r="J38" s="40">
        <v>3</v>
      </c>
      <c r="K38" s="40">
        <v>1</v>
      </c>
      <c r="L38" s="41" t="s">
        <v>28</v>
      </c>
      <c r="M38" s="42">
        <v>1</v>
      </c>
      <c r="N38" s="37"/>
      <c r="O38" s="37"/>
      <c r="P38" s="37"/>
      <c r="Q38" s="37"/>
      <c r="R38" s="37"/>
      <c r="S38" s="37"/>
      <c r="T38" s="43">
        <f>IF(E38&gt;G38,1,"0")+IF(H38&gt;J38,1,"0")+IF(K38&gt;M38,1,"0")</f>
        <v>1</v>
      </c>
      <c r="U38" s="44">
        <f>IF(E38="",0,IF(E38=G38,1,"0"))+IF(H38="",0,IF(H38=J38,1,"0"))+IF(K38="",0,IF(K38=M38,1,"0"))</f>
        <v>1</v>
      </c>
      <c r="V38" s="45">
        <f>IF(E38&lt;G38,1,"0")+IF(H38&lt;J38,1,"0")+IF(K38&lt;M38,1,"0")</f>
        <v>1</v>
      </c>
      <c r="W38" s="46">
        <f t="shared" si="11"/>
        <v>4</v>
      </c>
      <c r="X38" s="47">
        <f t="shared" si="12"/>
        <v>6</v>
      </c>
      <c r="Y38" s="44">
        <f t="shared" si="13"/>
        <v>6</v>
      </c>
      <c r="Z38" s="48">
        <f t="shared" si="14"/>
        <v>0</v>
      </c>
      <c r="AA38" s="129"/>
      <c r="AB38" s="124"/>
      <c r="AC38" s="124"/>
      <c r="AD38" s="125"/>
      <c r="AE38" s="126"/>
    </row>
    <row r="39" spans="1:31" ht="17.25" customHeight="1">
      <c r="A39" s="127"/>
      <c r="B39" s="131"/>
      <c r="C39" s="131"/>
      <c r="D39" s="131"/>
      <c r="E39" s="49"/>
      <c r="F39" s="41" t="s">
        <v>28</v>
      </c>
      <c r="G39" s="49"/>
      <c r="H39" s="49"/>
      <c r="I39" s="41" t="s">
        <v>28</v>
      </c>
      <c r="J39" s="49"/>
      <c r="K39" s="49"/>
      <c r="L39" s="41" t="s">
        <v>28</v>
      </c>
      <c r="M39" s="50"/>
      <c r="N39" s="37"/>
      <c r="O39" s="37"/>
      <c r="P39" s="37"/>
      <c r="Q39" s="37"/>
      <c r="R39" s="37"/>
      <c r="S39" s="37"/>
      <c r="T39" s="43">
        <f>IF(E39&gt;G39,1,"0")+IF(H39&gt;J39,1,"0")+IF(K39&gt;M39,1,"0")</f>
        <v>0</v>
      </c>
      <c r="U39" s="44">
        <f>IF(E39="",0,IF(E39=G39,1,"0"))+IF(H39="",0,IF(H39=J39,1,"0"))+IF(K39="",0,IF(K39=M39,1,"0"))</f>
        <v>0</v>
      </c>
      <c r="V39" s="45">
        <f>IF(E39&lt;G39,1,"0")+IF(H39&lt;J39,1,"0")+IF(K39&lt;M39,1,"0")</f>
        <v>0</v>
      </c>
      <c r="W39" s="46">
        <f t="shared" si="11"/>
        <v>0</v>
      </c>
      <c r="X39" s="47">
        <f t="shared" si="12"/>
        <v>0</v>
      </c>
      <c r="Y39" s="44">
        <f t="shared" si="13"/>
        <v>0</v>
      </c>
      <c r="Z39" s="48">
        <f t="shared" si="14"/>
        <v>0</v>
      </c>
      <c r="AA39" s="129"/>
      <c r="AB39" s="124"/>
      <c r="AC39" s="124"/>
      <c r="AD39" s="125"/>
      <c r="AE39" s="126"/>
    </row>
    <row r="40" spans="1:31" ht="17.25" customHeight="1">
      <c r="A40" s="127"/>
      <c r="B40" s="131"/>
      <c r="C40" s="131"/>
      <c r="D40" s="131"/>
      <c r="E40" s="21"/>
      <c r="F40" s="22" t="s">
        <v>28</v>
      </c>
      <c r="G40" s="21"/>
      <c r="H40" s="21"/>
      <c r="I40" s="22" t="s">
        <v>28</v>
      </c>
      <c r="J40" s="21"/>
      <c r="K40" s="21"/>
      <c r="L40" s="22" t="s">
        <v>28</v>
      </c>
      <c r="M40" s="51"/>
      <c r="N40" s="37"/>
      <c r="O40" s="37"/>
      <c r="P40" s="37"/>
      <c r="Q40" s="37"/>
      <c r="R40" s="37"/>
      <c r="S40" s="37"/>
      <c r="T40" s="52">
        <f>IF(E40&gt;G40,1,"0")+IF(H40&gt;J40,1,"0")+IF(K40&gt;M40,1,"0")</f>
        <v>0</v>
      </c>
      <c r="U40" s="25">
        <f>IF(E40="",0,IF(E40=G40,1,"0"))+IF(H40="",0,IF(H40=J40,1,"0"))+IF(K40="",0,IF(K40=M40,1,"0"))</f>
        <v>0</v>
      </c>
      <c r="V40" s="53">
        <f>IF(E40&lt;G40,1,"0")+IF(H40&lt;J40,1,"0")+IF(K40&lt;M40,1,"0")</f>
        <v>0</v>
      </c>
      <c r="W40" s="27">
        <f t="shared" si="11"/>
        <v>0</v>
      </c>
      <c r="X40" s="28">
        <f t="shared" si="12"/>
        <v>0</v>
      </c>
      <c r="Y40" s="25">
        <f t="shared" si="13"/>
        <v>0</v>
      </c>
      <c r="Z40" s="26">
        <f t="shared" si="14"/>
        <v>0</v>
      </c>
      <c r="AA40" s="129"/>
      <c r="AB40" s="124"/>
      <c r="AC40" s="124"/>
      <c r="AD40" s="125"/>
      <c r="AE40" s="126"/>
    </row>
    <row r="41" spans="1:31" ht="17.25" customHeight="1">
      <c r="A41" s="127" t="s">
        <v>32</v>
      </c>
      <c r="B41" s="54">
        <v>0</v>
      </c>
      <c r="C41" s="12" t="s">
        <v>28</v>
      </c>
      <c r="D41" s="11">
        <v>3</v>
      </c>
      <c r="E41" s="130"/>
      <c r="F41" s="130"/>
      <c r="G41" s="130"/>
      <c r="H41" s="11">
        <v>2</v>
      </c>
      <c r="I41" s="12" t="s">
        <v>28</v>
      </c>
      <c r="J41" s="11">
        <v>4</v>
      </c>
      <c r="K41" s="11">
        <v>3</v>
      </c>
      <c r="L41" s="12" t="s">
        <v>28</v>
      </c>
      <c r="M41" s="36">
        <v>1</v>
      </c>
      <c r="N41" s="37"/>
      <c r="O41" s="37"/>
      <c r="P41" s="37"/>
      <c r="Q41" s="37"/>
      <c r="R41" s="37"/>
      <c r="S41" s="37"/>
      <c r="T41" s="55">
        <f>IF(B41&gt;D41,1,"0")+IF(H41&gt;J41,1,"0")+IF(K41&gt;M41,1,"0")</f>
        <v>1</v>
      </c>
      <c r="U41" s="19">
        <f>IF(B41="",0,IF(B41=D41,1,"0"))+IF(H41="",0,IF(H41=J41,1,"0"))+IF(K41="",0,IF(K41=M41,1,"0"))</f>
        <v>0</v>
      </c>
      <c r="V41" s="56">
        <f>IF(B41&lt;D41,1,"0")+IF(H41&lt;J41,1,"0")+IF(K41&lt;M41,1,"0")</f>
        <v>2</v>
      </c>
      <c r="W41" s="17">
        <f t="shared" si="11"/>
        <v>3</v>
      </c>
      <c r="X41" s="18">
        <f t="shared" si="12"/>
        <v>5</v>
      </c>
      <c r="Y41" s="19">
        <f t="shared" si="13"/>
        <v>8</v>
      </c>
      <c r="Z41" s="57">
        <f t="shared" si="14"/>
        <v>-3</v>
      </c>
      <c r="AA41" s="129">
        <f>RANK(AB41,$AB$37:$AB$52)</f>
        <v>3</v>
      </c>
      <c r="AB41" s="124">
        <f>SUM(W41:W44)</f>
        <v>6</v>
      </c>
      <c r="AC41" s="124">
        <f>SUM(X41:X44)</f>
        <v>12</v>
      </c>
      <c r="AD41" s="125">
        <f>SUM(Y41:Y44)</f>
        <v>17</v>
      </c>
      <c r="AE41" s="126">
        <f>AC41-AD41</f>
        <v>-5</v>
      </c>
    </row>
    <row r="42" spans="1:31" ht="17.25" customHeight="1">
      <c r="A42" s="127"/>
      <c r="B42" s="58">
        <v>2</v>
      </c>
      <c r="C42" s="41" t="s">
        <v>28</v>
      </c>
      <c r="D42" s="40">
        <v>3</v>
      </c>
      <c r="E42" s="130"/>
      <c r="F42" s="130"/>
      <c r="G42" s="130"/>
      <c r="H42" s="40">
        <v>1</v>
      </c>
      <c r="I42" s="41" t="s">
        <v>28</v>
      </c>
      <c r="J42" s="40">
        <v>3</v>
      </c>
      <c r="K42" s="40">
        <v>4</v>
      </c>
      <c r="L42" s="41" t="s">
        <v>28</v>
      </c>
      <c r="M42" s="42">
        <v>3</v>
      </c>
      <c r="N42" s="37"/>
      <c r="O42" s="37"/>
      <c r="P42" s="37"/>
      <c r="Q42" s="37"/>
      <c r="R42" s="37"/>
      <c r="S42" s="37"/>
      <c r="T42" s="43">
        <f>IF(B42&gt;D42,1,"0")+IF(H42&gt;J42,1,"0")+IF(K42&gt;M42,1,"0")</f>
        <v>1</v>
      </c>
      <c r="U42" s="44">
        <f>IF(B42="",0,IF(B42=D42,1,"0"))+IF(H42="",0,IF(H42=J42,1,"0"))+IF(K42="",0,IF(K42=M42,1,"0"))</f>
        <v>0</v>
      </c>
      <c r="V42" s="45">
        <f>IF(B42&lt;D42,1,"0")+IF(H42&lt;J42,1,"0")+IF(K42&lt;M42,1,"0")</f>
        <v>2</v>
      </c>
      <c r="W42" s="46">
        <f t="shared" si="11"/>
        <v>3</v>
      </c>
      <c r="X42" s="47">
        <f t="shared" si="12"/>
        <v>7</v>
      </c>
      <c r="Y42" s="44">
        <f t="shared" si="13"/>
        <v>9</v>
      </c>
      <c r="Z42" s="48">
        <f t="shared" si="14"/>
        <v>-2</v>
      </c>
      <c r="AA42" s="129"/>
      <c r="AB42" s="124"/>
      <c r="AC42" s="124"/>
      <c r="AD42" s="125"/>
      <c r="AE42" s="126"/>
    </row>
    <row r="43" spans="1:31" ht="17.25" customHeight="1">
      <c r="A43" s="127"/>
      <c r="B43" s="59"/>
      <c r="C43" s="41" t="s">
        <v>28</v>
      </c>
      <c r="D43" s="49"/>
      <c r="E43" s="130"/>
      <c r="F43" s="130"/>
      <c r="G43" s="130"/>
      <c r="H43" s="49"/>
      <c r="I43" s="41" t="s">
        <v>28</v>
      </c>
      <c r="J43" s="49"/>
      <c r="K43" s="49"/>
      <c r="L43" s="41" t="s">
        <v>28</v>
      </c>
      <c r="M43" s="50"/>
      <c r="N43" s="37"/>
      <c r="O43" s="37"/>
      <c r="P43" s="37"/>
      <c r="Q43" s="37"/>
      <c r="R43" s="37"/>
      <c r="S43" s="37"/>
      <c r="T43" s="43">
        <f>IF(B43&gt;D43,1,"0")+IF(H43&gt;J43,1,"0")+IF(K43&gt;M43,1,"0")</f>
        <v>0</v>
      </c>
      <c r="U43" s="44">
        <f>IF(B43="",0,IF(B43=D43,1,"0"))+IF(H43="",0,IF(H43=J43,1,"0"))+IF(K43="",0,IF(K43=M43,1,"0"))</f>
        <v>0</v>
      </c>
      <c r="V43" s="45">
        <f>IF(B43&lt;D43,1,"0")+IF(H43&lt;J43,1,"0")+IF(K43&lt;M43,1,"0")</f>
        <v>0</v>
      </c>
      <c r="W43" s="46">
        <f t="shared" si="11"/>
        <v>0</v>
      </c>
      <c r="X43" s="47">
        <f t="shared" si="12"/>
        <v>0</v>
      </c>
      <c r="Y43" s="44">
        <f t="shared" si="13"/>
        <v>0</v>
      </c>
      <c r="Z43" s="48">
        <f t="shared" si="14"/>
        <v>0</v>
      </c>
      <c r="AA43" s="129"/>
      <c r="AB43" s="124"/>
      <c r="AC43" s="124"/>
      <c r="AD43" s="125"/>
      <c r="AE43" s="126"/>
    </row>
    <row r="44" spans="1:31" ht="17.25" customHeight="1">
      <c r="A44" s="127"/>
      <c r="B44" s="33"/>
      <c r="C44" s="22" t="s">
        <v>28</v>
      </c>
      <c r="D44" s="21"/>
      <c r="E44" s="130"/>
      <c r="F44" s="130"/>
      <c r="G44" s="130"/>
      <c r="H44" s="21"/>
      <c r="I44" s="22" t="s">
        <v>28</v>
      </c>
      <c r="J44" s="21"/>
      <c r="K44" s="21"/>
      <c r="L44" s="22" t="s">
        <v>28</v>
      </c>
      <c r="M44" s="51"/>
      <c r="N44" s="37"/>
      <c r="O44" s="37"/>
      <c r="P44" s="37"/>
      <c r="Q44" s="37"/>
      <c r="R44" s="37"/>
      <c r="S44" s="37"/>
      <c r="T44" s="52">
        <f>IF(B44&gt;D44,1,"0")+IF(H44&gt;J44,1,"0")+IF(K44&gt;M44,1,"0")</f>
        <v>0</v>
      </c>
      <c r="U44" s="25">
        <f>IF(B44="",0,IF(B44=D44,1,"0"))+IF(H44="",0,IF(H44=J44,1,"0"))+IF(K44="",0,IF(K44=M44,1,"0"))</f>
        <v>0</v>
      </c>
      <c r="V44" s="53">
        <f>IF(B44&lt;D44,1,"0")+IF(H44&lt;J44,1,"0")+IF(K44&lt;M44,1,"0")</f>
        <v>0</v>
      </c>
      <c r="W44" s="27">
        <f t="shared" si="11"/>
        <v>0</v>
      </c>
      <c r="X44" s="28">
        <f t="shared" si="12"/>
        <v>0</v>
      </c>
      <c r="Y44" s="25">
        <f t="shared" si="13"/>
        <v>0</v>
      </c>
      <c r="Z44" s="26">
        <f t="shared" si="14"/>
        <v>0</v>
      </c>
      <c r="AA44" s="129"/>
      <c r="AB44" s="124"/>
      <c r="AC44" s="124"/>
      <c r="AD44" s="125"/>
      <c r="AE44" s="126"/>
    </row>
    <row r="45" spans="1:31" ht="17.25" customHeight="1">
      <c r="A45" s="127" t="s">
        <v>33</v>
      </c>
      <c r="B45" s="54">
        <v>2</v>
      </c>
      <c r="C45" s="12" t="s">
        <v>28</v>
      </c>
      <c r="D45" s="11">
        <v>4</v>
      </c>
      <c r="E45" s="11">
        <v>4</v>
      </c>
      <c r="F45" s="12" t="s">
        <v>28</v>
      </c>
      <c r="G45" s="11">
        <v>2</v>
      </c>
      <c r="H45" s="130"/>
      <c r="I45" s="130"/>
      <c r="J45" s="130"/>
      <c r="K45" s="11">
        <v>2</v>
      </c>
      <c r="L45" s="12" t="s">
        <v>28</v>
      </c>
      <c r="M45" s="36">
        <v>1</v>
      </c>
      <c r="N45" s="37"/>
      <c r="O45" s="37"/>
      <c r="P45" s="37"/>
      <c r="Q45" s="37"/>
      <c r="R45" s="37"/>
      <c r="S45" s="37"/>
      <c r="T45" s="55">
        <f>IF(B45&gt;D45,1,"0")+IF(E45&gt;G45,1,"0")+IF(K45&gt;M45,1,"0")</f>
        <v>2</v>
      </c>
      <c r="U45" s="19">
        <f>IF(B45="",0,IF(B45=D45,1,"0"))+IF(E45="",0,IF(E45=G45,1,"0"))+IF(K45="",0,IF(K45=M45,1,"0"))</f>
        <v>0</v>
      </c>
      <c r="V45" s="56">
        <f>IF(B45&lt;D45,1,"0")+IF(E45&lt;G45,1,"0")+IF(K45&lt;M45,1,"0")</f>
        <v>1</v>
      </c>
      <c r="W45" s="17">
        <f t="shared" si="11"/>
        <v>6</v>
      </c>
      <c r="X45" s="18">
        <f t="shared" si="12"/>
        <v>8</v>
      </c>
      <c r="Y45" s="19">
        <f t="shared" si="13"/>
        <v>7</v>
      </c>
      <c r="Z45" s="57">
        <f t="shared" si="14"/>
        <v>1</v>
      </c>
      <c r="AA45" s="129">
        <f>RANK(AB45,$AB$37:$AB$52)</f>
        <v>2</v>
      </c>
      <c r="AB45" s="124">
        <f>SUM(W45:W48)</f>
        <v>12</v>
      </c>
      <c r="AC45" s="124">
        <f>SUM(X45:X48)</f>
        <v>15</v>
      </c>
      <c r="AD45" s="125">
        <f>SUM(Y45:Y48)</f>
        <v>12</v>
      </c>
      <c r="AE45" s="126">
        <f>AC45-AD45</f>
        <v>3</v>
      </c>
    </row>
    <row r="46" spans="1:31" ht="17.25" customHeight="1">
      <c r="A46" s="127"/>
      <c r="B46" s="58">
        <v>3</v>
      </c>
      <c r="C46" s="41" t="s">
        <v>28</v>
      </c>
      <c r="D46" s="40">
        <v>2</v>
      </c>
      <c r="E46" s="40">
        <v>3</v>
      </c>
      <c r="F46" s="41" t="s">
        <v>28</v>
      </c>
      <c r="G46" s="40">
        <v>1</v>
      </c>
      <c r="H46" s="130"/>
      <c r="I46" s="130"/>
      <c r="J46" s="130"/>
      <c r="K46" s="40">
        <v>1</v>
      </c>
      <c r="L46" s="41" t="s">
        <v>28</v>
      </c>
      <c r="M46" s="42">
        <v>2</v>
      </c>
      <c r="N46" s="37"/>
      <c r="O46" s="37"/>
      <c r="P46" s="37"/>
      <c r="Q46" s="37"/>
      <c r="R46" s="37"/>
      <c r="S46" s="37"/>
      <c r="T46" s="43">
        <f>IF(B46&gt;D46,1,"0")+IF(E46&gt;G46,1,"0")+IF(K46&gt;M46,1,"0")</f>
        <v>2</v>
      </c>
      <c r="U46" s="44">
        <f>IF(B46="",0,IF(B46=D46,1,"0"))+IF(E46="",0,IF(E46=G46,1,"0"))+IF(K46="",0,IF(K46=M46,1,"0"))</f>
        <v>0</v>
      </c>
      <c r="V46" s="45">
        <f>IF(B46&lt;D46,1,"0")+IF(E46&lt;G46,1,"0")+IF(K46&lt;M46,1,"0")</f>
        <v>1</v>
      </c>
      <c r="W46" s="46">
        <f t="shared" si="11"/>
        <v>6</v>
      </c>
      <c r="X46" s="47">
        <f t="shared" si="12"/>
        <v>7</v>
      </c>
      <c r="Y46" s="44">
        <f t="shared" si="13"/>
        <v>5</v>
      </c>
      <c r="Z46" s="48">
        <f t="shared" si="14"/>
        <v>2</v>
      </c>
      <c r="AA46" s="129"/>
      <c r="AB46" s="124"/>
      <c r="AC46" s="124"/>
      <c r="AD46" s="125"/>
      <c r="AE46" s="126"/>
    </row>
    <row r="47" spans="1:31" ht="17.25" customHeight="1">
      <c r="A47" s="127"/>
      <c r="B47" s="59"/>
      <c r="C47" s="41" t="s">
        <v>28</v>
      </c>
      <c r="D47" s="49"/>
      <c r="E47" s="49"/>
      <c r="F47" s="41" t="s">
        <v>28</v>
      </c>
      <c r="G47" s="49"/>
      <c r="H47" s="130"/>
      <c r="I47" s="130"/>
      <c r="J47" s="130"/>
      <c r="K47" s="49"/>
      <c r="L47" s="41" t="s">
        <v>28</v>
      </c>
      <c r="M47" s="50"/>
      <c r="N47" s="37"/>
      <c r="O47" s="37"/>
      <c r="P47" s="37"/>
      <c r="Q47" s="37"/>
      <c r="R47" s="37"/>
      <c r="S47" s="37"/>
      <c r="T47" s="43">
        <f>IF(B47&gt;D47,1,"0")+IF(E47&gt;G47,1,"0")+IF(K47&gt;M47,1,"0")</f>
        <v>0</v>
      </c>
      <c r="U47" s="44">
        <f>IF(B47="",0,IF(B47=D47,1,"0"))+IF(E47="",0,IF(E47=G47,1,"0"))+IF(K47="",0,IF(K47=M47,1,"0"))</f>
        <v>0</v>
      </c>
      <c r="V47" s="45">
        <f>IF(B47&lt;D47,1,"0")+IF(E47&lt;G47,1,"0")+IF(K47&lt;M47,1,"0")</f>
        <v>0</v>
      </c>
      <c r="W47" s="46">
        <f t="shared" si="11"/>
        <v>0</v>
      </c>
      <c r="X47" s="47">
        <f t="shared" si="12"/>
        <v>0</v>
      </c>
      <c r="Y47" s="44">
        <f t="shared" si="13"/>
        <v>0</v>
      </c>
      <c r="Z47" s="48">
        <f t="shared" si="14"/>
        <v>0</v>
      </c>
      <c r="AA47" s="129"/>
      <c r="AB47" s="124"/>
      <c r="AC47" s="124"/>
      <c r="AD47" s="125"/>
      <c r="AE47" s="126"/>
    </row>
    <row r="48" spans="1:31" ht="17.25" customHeight="1">
      <c r="A48" s="127"/>
      <c r="B48" s="33"/>
      <c r="C48" s="22" t="s">
        <v>28</v>
      </c>
      <c r="D48" s="21"/>
      <c r="E48" s="21"/>
      <c r="F48" s="22" t="s">
        <v>28</v>
      </c>
      <c r="G48" s="21"/>
      <c r="H48" s="130"/>
      <c r="I48" s="130"/>
      <c r="J48" s="130"/>
      <c r="K48" s="21"/>
      <c r="L48" s="22" t="s">
        <v>28</v>
      </c>
      <c r="M48" s="51"/>
      <c r="N48" s="37"/>
      <c r="O48" s="37"/>
      <c r="P48" s="37"/>
      <c r="Q48" s="37"/>
      <c r="R48" s="37"/>
      <c r="S48" s="37"/>
      <c r="T48" s="52">
        <f>IF(B48&gt;D48,1,"0")+IF(E48&gt;G48,1,"0")+IF(K48&gt;M48,1,"0")</f>
        <v>0</v>
      </c>
      <c r="U48" s="25">
        <f>IF(B48="",0,IF(B48=D48,1,"0"))+IF(E48="",0,IF(E48=G48,1,"0"))+IF(K48="",0,IF(K48=M48,1,"0"))</f>
        <v>0</v>
      </c>
      <c r="V48" s="53">
        <f>IF(B48&lt;D48,1,"0")+IF(E48&lt;G48,1,"0")+IF(K48&lt;M48,1,"0")</f>
        <v>0</v>
      </c>
      <c r="W48" s="27">
        <f t="shared" si="11"/>
        <v>0</v>
      </c>
      <c r="X48" s="28">
        <f t="shared" si="12"/>
        <v>0</v>
      </c>
      <c r="Y48" s="25">
        <f t="shared" si="13"/>
        <v>0</v>
      </c>
      <c r="Z48" s="26">
        <f t="shared" si="14"/>
        <v>0</v>
      </c>
      <c r="AA48" s="129"/>
      <c r="AB48" s="124"/>
      <c r="AC48" s="124"/>
      <c r="AD48" s="125"/>
      <c r="AE48" s="126"/>
    </row>
    <row r="49" spans="1:31" ht="17.25" customHeight="1">
      <c r="A49" s="127" t="s">
        <v>34</v>
      </c>
      <c r="B49" s="54">
        <v>0</v>
      </c>
      <c r="C49" s="12" t="s">
        <v>28</v>
      </c>
      <c r="D49" s="11">
        <v>2</v>
      </c>
      <c r="E49" s="11">
        <v>1</v>
      </c>
      <c r="F49" s="12" t="s">
        <v>28</v>
      </c>
      <c r="G49" s="11">
        <v>3</v>
      </c>
      <c r="H49" s="11">
        <v>1</v>
      </c>
      <c r="I49" s="12" t="s">
        <v>28</v>
      </c>
      <c r="J49" s="11">
        <v>2</v>
      </c>
      <c r="K49" s="128"/>
      <c r="L49" s="128"/>
      <c r="M49" s="128"/>
      <c r="N49" s="37"/>
      <c r="O49" s="37"/>
      <c r="P49" s="37"/>
      <c r="Q49" s="37"/>
      <c r="R49" s="37"/>
      <c r="S49" s="37"/>
      <c r="T49" s="38">
        <f>IF(B49&gt;D49,1,"0")+IF(E49&gt;G49,1,"0")+IF(H49&gt;J49,1,"0")</f>
        <v>0</v>
      </c>
      <c r="U49" s="15">
        <f>IF(B49="",0,IF(B49=D49,1,"0"))+IF(E49="",0,IF(E49=G49,1,"0"))+IF(H49="",0,IF(H49=J49,1,"0"))</f>
        <v>0</v>
      </c>
      <c r="V49" s="16">
        <f>IF(B49&lt;D49,1,"0")+IF(E49&lt;G49,1,"0")+IF(H49&lt;J49,1,"0")</f>
        <v>3</v>
      </c>
      <c r="W49" s="30">
        <f t="shared" si="11"/>
        <v>0</v>
      </c>
      <c r="X49" s="31">
        <f t="shared" si="12"/>
        <v>2</v>
      </c>
      <c r="Y49" s="15">
        <f t="shared" si="13"/>
        <v>7</v>
      </c>
      <c r="Z49" s="39">
        <f t="shared" si="14"/>
        <v>-5</v>
      </c>
      <c r="AA49" s="129">
        <f>RANK(AB49,$AB$37:$AB$52)</f>
        <v>4</v>
      </c>
      <c r="AB49" s="124">
        <f>SUM(W49:W52)</f>
        <v>4</v>
      </c>
      <c r="AC49" s="124">
        <f>SUM(X49:X52)</f>
        <v>8</v>
      </c>
      <c r="AD49" s="125">
        <f>SUM(Y49:Y52)</f>
        <v>13</v>
      </c>
      <c r="AE49" s="126">
        <f>AC49-AD49</f>
        <v>-5</v>
      </c>
    </row>
    <row r="50" spans="1:31" ht="17.25" customHeight="1">
      <c r="A50" s="127"/>
      <c r="B50" s="58">
        <v>1</v>
      </c>
      <c r="C50" s="41" t="s">
        <v>28</v>
      </c>
      <c r="D50" s="40">
        <v>1</v>
      </c>
      <c r="E50" s="40">
        <v>3</v>
      </c>
      <c r="F50" s="41" t="s">
        <v>28</v>
      </c>
      <c r="G50" s="40">
        <v>4</v>
      </c>
      <c r="H50" s="40">
        <v>2</v>
      </c>
      <c r="I50" s="41" t="s">
        <v>28</v>
      </c>
      <c r="J50" s="40">
        <v>1</v>
      </c>
      <c r="K50" s="128"/>
      <c r="L50" s="128"/>
      <c r="M50" s="128"/>
      <c r="N50" s="37"/>
      <c r="O50" s="37"/>
      <c r="P50" s="37"/>
      <c r="Q50" s="37"/>
      <c r="R50" s="37"/>
      <c r="S50" s="37"/>
      <c r="T50" s="43">
        <f>IF(B50&gt;D50,1,"0")+IF(E50&gt;G50,1,"0")+IF(H50&gt;J50,1,"0")</f>
        <v>1</v>
      </c>
      <c r="U50" s="44">
        <f>IF(B50="",0,IF(B50=D50,1,"0"))+IF(E50="",0,IF(E50=G50,1,"0"))+IF(H50="",0,IF(H50=J50,1,"0"))</f>
        <v>1</v>
      </c>
      <c r="V50" s="16">
        <f>IF(B50&lt;D50,1,"0")+IF(E50&lt;G50,1,"0")+IF(H50&lt;J50,1,"0")</f>
        <v>1</v>
      </c>
      <c r="W50" s="46">
        <f t="shared" si="11"/>
        <v>4</v>
      </c>
      <c r="X50" s="47">
        <f t="shared" si="12"/>
        <v>6</v>
      </c>
      <c r="Y50" s="44">
        <f t="shared" si="13"/>
        <v>6</v>
      </c>
      <c r="Z50" s="48">
        <f t="shared" si="14"/>
        <v>0</v>
      </c>
      <c r="AA50" s="129"/>
      <c r="AB50" s="124"/>
      <c r="AC50" s="124"/>
      <c r="AD50" s="125"/>
      <c r="AE50" s="126"/>
    </row>
    <row r="51" spans="1:31" ht="17.25" customHeight="1">
      <c r="A51" s="127"/>
      <c r="B51" s="59"/>
      <c r="C51" s="41" t="s">
        <v>28</v>
      </c>
      <c r="D51" s="49"/>
      <c r="E51" s="49"/>
      <c r="F51" s="41" t="s">
        <v>28</v>
      </c>
      <c r="G51" s="49"/>
      <c r="H51" s="49"/>
      <c r="I51" s="41" t="s">
        <v>28</v>
      </c>
      <c r="J51" s="49"/>
      <c r="K51" s="128"/>
      <c r="L51" s="128"/>
      <c r="M51" s="128"/>
      <c r="N51" s="37"/>
      <c r="O51" s="37"/>
      <c r="P51" s="37"/>
      <c r="Q51" s="37"/>
      <c r="R51" s="37"/>
      <c r="S51" s="37"/>
      <c r="T51" s="43">
        <f>IF(B51&gt;D51,1,"0")+IF(E51&gt;G51,1,"0")+IF(H51&gt;J51,1,"0")</f>
        <v>0</v>
      </c>
      <c r="U51" s="44">
        <f>IF(B51="",0,IF(B51=D51,1,"0"))+IF(E51="",0,IF(E51=G51,1,"0"))+IF(H51="",0,IF(H51=J51,1,"0"))</f>
        <v>0</v>
      </c>
      <c r="V51" s="16">
        <f>IF(B51&lt;D51,1,"0")+IF(E51&lt;G51,1,"0")+IF(H51&lt;J51,1,"0")</f>
        <v>0</v>
      </c>
      <c r="W51" s="46">
        <f t="shared" si="11"/>
        <v>0</v>
      </c>
      <c r="X51" s="47">
        <f t="shared" si="12"/>
        <v>0</v>
      </c>
      <c r="Y51" s="44">
        <f t="shared" si="13"/>
        <v>0</v>
      </c>
      <c r="Z51" s="48">
        <f t="shared" si="14"/>
        <v>0</v>
      </c>
      <c r="AA51" s="129"/>
      <c r="AB51" s="124"/>
      <c r="AC51" s="124"/>
      <c r="AD51" s="125"/>
      <c r="AE51" s="126"/>
    </row>
    <row r="52" spans="1:31" ht="17.25" customHeight="1">
      <c r="A52" s="127"/>
      <c r="B52" s="33"/>
      <c r="C52" s="22" t="s">
        <v>28</v>
      </c>
      <c r="D52" s="21"/>
      <c r="E52" s="21"/>
      <c r="F52" s="22" t="s">
        <v>28</v>
      </c>
      <c r="G52" s="21"/>
      <c r="H52" s="21"/>
      <c r="I52" s="22" t="s">
        <v>28</v>
      </c>
      <c r="J52" s="21"/>
      <c r="K52" s="128"/>
      <c r="L52" s="128"/>
      <c r="M52" s="128"/>
      <c r="N52" s="37"/>
      <c r="O52" s="37"/>
      <c r="P52" s="37"/>
      <c r="Q52" s="37"/>
      <c r="R52" s="37"/>
      <c r="S52" s="37"/>
      <c r="T52" s="52">
        <f>IF(B52&gt;D52,1,"0")+IF(E52&gt;G52,1,"0")+IF(H52&gt;J52,1,"0")</f>
        <v>0</v>
      </c>
      <c r="U52" s="25">
        <f>IF(B52="",0,IF(B52=D52,1,"0"))+IF(E52="",0,IF(E52=G52,1,"0"))+IF(H52="",0,IF(H52=J52,1,"0"))</f>
        <v>0</v>
      </c>
      <c r="V52" s="26">
        <f>IF(B52&lt;D52,1,"0")+IF(E52&lt;G52,1,"0")+IF(H52&lt;J52,1,"0")</f>
        <v>0</v>
      </c>
      <c r="W52" s="27">
        <f t="shared" si="11"/>
        <v>0</v>
      </c>
      <c r="X52" s="28">
        <f t="shared" si="12"/>
        <v>0</v>
      </c>
      <c r="Y52" s="25">
        <f t="shared" si="13"/>
        <v>0</v>
      </c>
      <c r="Z52" s="26">
        <f t="shared" si="14"/>
        <v>0</v>
      </c>
      <c r="AA52" s="129"/>
      <c r="AB52" s="124"/>
      <c r="AC52" s="124"/>
      <c r="AD52" s="125"/>
      <c r="AE52" s="126"/>
    </row>
    <row r="53" spans="1:31" ht="17.25" customHeight="1">
      <c r="A53" s="68"/>
      <c r="B53" s="68"/>
      <c r="C53" s="68"/>
      <c r="D53" s="68"/>
      <c r="E53" s="68"/>
      <c r="F53" s="68"/>
      <c r="G53" s="68"/>
      <c r="H53" s="68"/>
      <c r="I53" s="6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2"/>
      <c r="U53" s="63"/>
      <c r="V53" s="63"/>
      <c r="W53" s="63"/>
      <c r="X53" s="63"/>
      <c r="Y53" s="63"/>
      <c r="Z53" s="63"/>
      <c r="AA53" s="64"/>
      <c r="AB53" s="65"/>
      <c r="AC53" s="65"/>
      <c r="AD53" s="66"/>
      <c r="AE53" s="65"/>
    </row>
    <row r="54" spans="1:31" ht="17.25" customHeight="1">
      <c r="A54" s="68"/>
      <c r="B54" s="68"/>
      <c r="C54" s="68"/>
      <c r="D54" s="68"/>
      <c r="E54" s="68"/>
      <c r="F54" s="68"/>
      <c r="G54" s="68"/>
      <c r="H54" s="68"/>
      <c r="I54" s="6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62"/>
      <c r="U54" s="63"/>
      <c r="V54" s="63"/>
      <c r="W54" s="63"/>
      <c r="X54" s="63"/>
      <c r="Y54" s="63"/>
      <c r="Z54" s="63"/>
      <c r="AA54" s="64"/>
      <c r="AB54" s="65"/>
      <c r="AC54" s="65"/>
      <c r="AD54" s="66"/>
      <c r="AE54" s="65"/>
    </row>
    <row r="55" spans="4:5" ht="13.5">
      <c r="D55" s="69"/>
      <c r="E55" s="70" t="s">
        <v>35</v>
      </c>
    </row>
  </sheetData>
  <sheetProtection/>
  <mergeCells count="112">
    <mergeCell ref="AC3:AC4"/>
    <mergeCell ref="AD3:AD4"/>
    <mergeCell ref="N2:P2"/>
    <mergeCell ref="Q2:S2"/>
    <mergeCell ref="A3:A4"/>
    <mergeCell ref="B3:D4"/>
    <mergeCell ref="B2:D2"/>
    <mergeCell ref="E2:G2"/>
    <mergeCell ref="H2:J2"/>
    <mergeCell ref="K2:M2"/>
    <mergeCell ref="AE3:AE4"/>
    <mergeCell ref="A5:A6"/>
    <mergeCell ref="E5:G6"/>
    <mergeCell ref="AA5:AA6"/>
    <mergeCell ref="AB5:AB6"/>
    <mergeCell ref="AC5:AC6"/>
    <mergeCell ref="AD5:AD6"/>
    <mergeCell ref="AE5:AE6"/>
    <mergeCell ref="AA3:AA4"/>
    <mergeCell ref="AB3:AB4"/>
    <mergeCell ref="AE7:AE8"/>
    <mergeCell ref="A9:A10"/>
    <mergeCell ref="K9:M10"/>
    <mergeCell ref="AA9:AA10"/>
    <mergeCell ref="AB9:AB10"/>
    <mergeCell ref="AC9:AC10"/>
    <mergeCell ref="AD9:AD10"/>
    <mergeCell ref="AE9:AE10"/>
    <mergeCell ref="A7:A8"/>
    <mergeCell ref="H7:J8"/>
    <mergeCell ref="A11:A12"/>
    <mergeCell ref="N11:P12"/>
    <mergeCell ref="AA11:AA12"/>
    <mergeCell ref="AB11:AB12"/>
    <mergeCell ref="AC7:AC8"/>
    <mergeCell ref="AD7:AD8"/>
    <mergeCell ref="AA7:AA8"/>
    <mergeCell ref="AB7:AB8"/>
    <mergeCell ref="AC11:AC12"/>
    <mergeCell ref="AD11:AD12"/>
    <mergeCell ref="AE11:AE12"/>
    <mergeCell ref="A13:A14"/>
    <mergeCell ref="Q13:S14"/>
    <mergeCell ref="AA13:AA14"/>
    <mergeCell ref="AB13:AB14"/>
    <mergeCell ref="AC13:AC14"/>
    <mergeCell ref="AD13:AD14"/>
    <mergeCell ref="AE13:AE14"/>
    <mergeCell ref="A18:A21"/>
    <mergeCell ref="B18:D21"/>
    <mergeCell ref="AA18:AA21"/>
    <mergeCell ref="AB18:AB21"/>
    <mergeCell ref="B17:D17"/>
    <mergeCell ref="E17:G17"/>
    <mergeCell ref="H17:J17"/>
    <mergeCell ref="K17:M17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AD22:AD25"/>
    <mergeCell ref="AE22:AE25"/>
    <mergeCell ref="AE26:AE29"/>
    <mergeCell ref="A30:A33"/>
    <mergeCell ref="K30:M33"/>
    <mergeCell ref="AA30:AA33"/>
    <mergeCell ref="AB30:AB33"/>
    <mergeCell ref="AC30:AC33"/>
    <mergeCell ref="AD30:AD33"/>
    <mergeCell ref="AE30:AE33"/>
    <mergeCell ref="A26:A29"/>
    <mergeCell ref="H26:J29"/>
    <mergeCell ref="B36:D36"/>
    <mergeCell ref="E36:G36"/>
    <mergeCell ref="H36:J36"/>
    <mergeCell ref="K36:M36"/>
    <mergeCell ref="AC26:AC29"/>
    <mergeCell ref="AD26:AD29"/>
    <mergeCell ref="AA26:AA29"/>
    <mergeCell ref="AB26:AB29"/>
    <mergeCell ref="AE37:AE40"/>
    <mergeCell ref="A41:A44"/>
    <mergeCell ref="E41:G44"/>
    <mergeCell ref="AA41:AA44"/>
    <mergeCell ref="AB41:AB44"/>
    <mergeCell ref="AC41:AC44"/>
    <mergeCell ref="AD41:AD44"/>
    <mergeCell ref="AE41:AE44"/>
    <mergeCell ref="A37:A40"/>
    <mergeCell ref="B37:D40"/>
    <mergeCell ref="A45:A48"/>
    <mergeCell ref="H45:J48"/>
    <mergeCell ref="AA45:AA48"/>
    <mergeCell ref="AB45:AB48"/>
    <mergeCell ref="AC37:AC40"/>
    <mergeCell ref="AD37:AD40"/>
    <mergeCell ref="AA37:AA40"/>
    <mergeCell ref="AB37:AB40"/>
    <mergeCell ref="AC45:AC48"/>
    <mergeCell ref="AD45:AD48"/>
    <mergeCell ref="AE45:AE48"/>
    <mergeCell ref="A49:A52"/>
    <mergeCell ref="K49:M52"/>
    <mergeCell ref="AA49:AA52"/>
    <mergeCell ref="AB49:AB52"/>
    <mergeCell ref="AC49:AC52"/>
    <mergeCell ref="AD49:AD52"/>
    <mergeCell ref="AE49:AE5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3">
      <selection activeCell="E20" sqref="E20"/>
    </sheetView>
  </sheetViews>
  <sheetFormatPr defaultColWidth="9.00390625" defaultRowHeight="13.5"/>
  <cols>
    <col min="1" max="1" width="5.875" style="72" customWidth="1"/>
    <col min="2" max="2" width="9.25390625" style="72" customWidth="1"/>
    <col min="3" max="4" width="0" style="72" hidden="1" customWidth="1"/>
    <col min="5" max="6" width="13.50390625" style="72" customWidth="1"/>
    <col min="7" max="7" width="0" style="72" hidden="1" customWidth="1"/>
    <col min="8" max="8" width="2.625" style="72" customWidth="1"/>
    <col min="9" max="9" width="0" style="72" hidden="1" customWidth="1"/>
    <col min="10" max="11" width="13.50390625" style="72" customWidth="1"/>
    <col min="12" max="12" width="0" style="72" hidden="1" customWidth="1"/>
    <col min="13" max="13" width="2.625" style="72" customWidth="1"/>
    <col min="14" max="14" width="0" style="72" hidden="1" customWidth="1"/>
    <col min="15" max="16" width="13.50390625" style="72" customWidth="1"/>
    <col min="17" max="17" width="0" style="72" hidden="1" customWidth="1"/>
    <col min="18" max="18" width="2.875" style="72" customWidth="1"/>
    <col min="19" max="19" width="3.625" style="72" customWidth="1"/>
    <col min="20" max="16384" width="9.00390625" style="72" customWidth="1"/>
  </cols>
  <sheetData>
    <row r="1" spans="1:256" ht="16.5" customHeight="1">
      <c r="A1" s="1">
        <v>1</v>
      </c>
      <c r="B1" s="73">
        <v>40698</v>
      </c>
      <c r="C1" s="74"/>
      <c r="D1" s="75" t="s">
        <v>50</v>
      </c>
      <c r="E1" s="76" t="s">
        <v>36</v>
      </c>
      <c r="F1" s="76" t="s">
        <v>51</v>
      </c>
      <c r="G1" s="77"/>
      <c r="H1" s="78"/>
      <c r="I1" s="79"/>
      <c r="J1" s="76" t="s">
        <v>52</v>
      </c>
      <c r="K1" s="76" t="s">
        <v>39</v>
      </c>
      <c r="L1" s="77"/>
      <c r="M1" s="78"/>
      <c r="N1" s="79"/>
      <c r="O1" s="76" t="s">
        <v>41</v>
      </c>
      <c r="P1" s="76" t="s">
        <v>40</v>
      </c>
      <c r="Q1" s="75" t="s">
        <v>44</v>
      </c>
      <c r="R1" s="34"/>
      <c r="S1" s="80"/>
      <c r="T1" t="s">
        <v>53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">
        <v>2</v>
      </c>
      <c r="B2" s="73">
        <v>40705</v>
      </c>
      <c r="C2" s="74"/>
      <c r="D2" s="75" t="s">
        <v>54</v>
      </c>
      <c r="E2" s="76" t="s">
        <v>46</v>
      </c>
      <c r="F2" s="76" t="s">
        <v>47</v>
      </c>
      <c r="G2" s="77"/>
      <c r="H2" s="78"/>
      <c r="I2" s="79"/>
      <c r="J2" s="76" t="s">
        <v>44</v>
      </c>
      <c r="K2" s="76" t="s">
        <v>55</v>
      </c>
      <c r="L2" s="77"/>
      <c r="M2" s="78"/>
      <c r="N2" s="79"/>
      <c r="O2" s="76" t="s">
        <v>42</v>
      </c>
      <c r="P2" s="76" t="s">
        <v>56</v>
      </c>
      <c r="Q2" s="77" t="s">
        <v>45</v>
      </c>
      <c r="R2" s="81"/>
      <c r="S2" s="82"/>
      <c r="T2" t="s">
        <v>57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1">
        <v>3</v>
      </c>
      <c r="B3" s="83">
        <v>40712</v>
      </c>
      <c r="C3" s="84"/>
      <c r="D3" s="85" t="s">
        <v>58</v>
      </c>
      <c r="E3" s="86" t="s">
        <v>36</v>
      </c>
      <c r="F3" s="86" t="s">
        <v>47</v>
      </c>
      <c r="G3" s="85"/>
      <c r="H3" s="78"/>
      <c r="I3" s="87"/>
      <c r="J3" s="86" t="s">
        <v>52</v>
      </c>
      <c r="K3" s="86" t="s">
        <v>55</v>
      </c>
      <c r="L3" s="85"/>
      <c r="M3" s="78"/>
      <c r="N3" s="87"/>
      <c r="O3" s="86" t="s">
        <v>40</v>
      </c>
      <c r="P3" s="86" t="s">
        <v>59</v>
      </c>
      <c r="Q3" s="77" t="s">
        <v>60</v>
      </c>
      <c r="R3" s="81"/>
      <c r="S3" s="88"/>
      <c r="T3" t="s">
        <v>61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1">
        <v>4</v>
      </c>
      <c r="B4" s="73">
        <v>40719</v>
      </c>
      <c r="C4" s="74"/>
      <c r="D4" s="75" t="s">
        <v>62</v>
      </c>
      <c r="E4" s="76" t="s">
        <v>46</v>
      </c>
      <c r="F4" s="76" t="s">
        <v>51</v>
      </c>
      <c r="G4" s="77"/>
      <c r="H4" s="78"/>
      <c r="I4" s="79"/>
      <c r="J4" s="76" t="s">
        <v>44</v>
      </c>
      <c r="K4" s="76" t="s">
        <v>39</v>
      </c>
      <c r="L4" s="77"/>
      <c r="M4" s="78"/>
      <c r="N4" s="79"/>
      <c r="O4" s="76" t="s">
        <v>41</v>
      </c>
      <c r="P4" s="76" t="s">
        <v>42</v>
      </c>
      <c r="Q4" s="77" t="s">
        <v>42</v>
      </c>
      <c r="R4" s="8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1">
        <v>5</v>
      </c>
      <c r="B5" s="73">
        <v>40726</v>
      </c>
      <c r="C5" s="74"/>
      <c r="D5" s="75" t="s">
        <v>63</v>
      </c>
      <c r="E5" s="76" t="s">
        <v>46</v>
      </c>
      <c r="F5" s="76" t="s">
        <v>36</v>
      </c>
      <c r="G5" s="77"/>
      <c r="H5" s="78"/>
      <c r="I5" s="79"/>
      <c r="J5" s="76" t="s">
        <v>52</v>
      </c>
      <c r="K5" s="76" t="s">
        <v>39</v>
      </c>
      <c r="L5" s="77"/>
      <c r="M5" s="78"/>
      <c r="N5" s="79"/>
      <c r="O5" s="76" t="s">
        <v>56</v>
      </c>
      <c r="P5" s="76" t="s">
        <v>48</v>
      </c>
      <c r="Q5" s="77" t="s">
        <v>48</v>
      </c>
      <c r="R5" s="8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1">
        <v>6</v>
      </c>
      <c r="B6" s="73">
        <v>40733</v>
      </c>
      <c r="C6" s="74"/>
      <c r="D6" s="75" t="s">
        <v>64</v>
      </c>
      <c r="E6" s="76" t="s">
        <v>47</v>
      </c>
      <c r="F6" s="76" t="s">
        <v>51</v>
      </c>
      <c r="G6" s="77"/>
      <c r="H6" s="78"/>
      <c r="I6" s="79"/>
      <c r="J6" s="76" t="s">
        <v>44</v>
      </c>
      <c r="K6" s="76" t="s">
        <v>39</v>
      </c>
      <c r="L6" s="77"/>
      <c r="M6" s="78"/>
      <c r="N6" s="79"/>
      <c r="O6" s="76" t="s">
        <v>42</v>
      </c>
      <c r="P6" s="76" t="s">
        <v>59</v>
      </c>
      <c r="Q6" s="75" t="s">
        <v>43</v>
      </c>
      <c r="R6" s="34"/>
      <c r="S6"/>
      <c r="T6"/>
      <c r="U6" s="8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1">
        <v>7</v>
      </c>
      <c r="B7" s="73">
        <v>40740</v>
      </c>
      <c r="C7" s="74"/>
      <c r="D7" s="75" t="s">
        <v>65</v>
      </c>
      <c r="E7" s="76" t="s">
        <v>36</v>
      </c>
      <c r="F7" s="76" t="s">
        <v>47</v>
      </c>
      <c r="G7" s="77"/>
      <c r="H7" s="78"/>
      <c r="I7" s="79"/>
      <c r="J7" s="76" t="s">
        <v>52</v>
      </c>
      <c r="K7" s="76" t="s">
        <v>55</v>
      </c>
      <c r="L7" s="77"/>
      <c r="M7" s="78"/>
      <c r="N7" s="79"/>
      <c r="O7" s="76" t="s">
        <v>40</v>
      </c>
      <c r="P7" s="76" t="s">
        <v>56</v>
      </c>
      <c r="Q7" s="75" t="s">
        <v>60</v>
      </c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1">
        <v>8</v>
      </c>
      <c r="B8" s="73">
        <v>40747</v>
      </c>
      <c r="C8" s="74" t="s">
        <v>66</v>
      </c>
      <c r="D8" s="75" t="s">
        <v>67</v>
      </c>
      <c r="E8" s="76" t="s">
        <v>39</v>
      </c>
      <c r="F8" s="76" t="s">
        <v>55</v>
      </c>
      <c r="G8" s="77"/>
      <c r="H8" s="78"/>
      <c r="I8" s="79"/>
      <c r="J8" s="76" t="s">
        <v>52</v>
      </c>
      <c r="K8" s="76" t="s">
        <v>44</v>
      </c>
      <c r="L8" s="77"/>
      <c r="M8" s="78"/>
      <c r="N8" s="79"/>
      <c r="O8" s="76" t="s">
        <v>41</v>
      </c>
      <c r="P8" s="76" t="s">
        <v>59</v>
      </c>
      <c r="Q8" s="77" t="s">
        <v>40</v>
      </c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1">
        <v>9</v>
      </c>
      <c r="B9" s="73">
        <v>40761</v>
      </c>
      <c r="C9" s="74" t="s">
        <v>68</v>
      </c>
      <c r="D9" s="75" t="s">
        <v>69</v>
      </c>
      <c r="E9" s="76" t="s">
        <v>47</v>
      </c>
      <c r="F9" s="76" t="s">
        <v>51</v>
      </c>
      <c r="G9" s="77"/>
      <c r="H9" s="78"/>
      <c r="I9" s="79"/>
      <c r="J9" s="76" t="s">
        <v>44</v>
      </c>
      <c r="K9" s="76" t="s">
        <v>55</v>
      </c>
      <c r="L9" s="77"/>
      <c r="M9" s="78"/>
      <c r="N9" s="79"/>
      <c r="O9" s="76" t="s">
        <v>41</v>
      </c>
      <c r="P9" s="76" t="s">
        <v>56</v>
      </c>
      <c r="Q9" s="77" t="s">
        <v>42</v>
      </c>
      <c r="R9" s="3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1">
        <v>10</v>
      </c>
      <c r="B10" s="73">
        <v>40768</v>
      </c>
      <c r="C10" s="74"/>
      <c r="D10" s="75" t="s">
        <v>70</v>
      </c>
      <c r="E10" s="76" t="s">
        <v>41</v>
      </c>
      <c r="F10" s="76" t="s">
        <v>48</v>
      </c>
      <c r="G10" s="77"/>
      <c r="H10" s="78"/>
      <c r="I10" s="79"/>
      <c r="J10" s="76" t="s">
        <v>39</v>
      </c>
      <c r="K10" s="76" t="s">
        <v>55</v>
      </c>
      <c r="L10" s="77"/>
      <c r="M10" s="78"/>
      <c r="N10" s="79"/>
      <c r="O10" s="76" t="s">
        <v>36</v>
      </c>
      <c r="P10" s="76" t="s">
        <v>51</v>
      </c>
      <c r="Q10" s="77" t="s">
        <v>45</v>
      </c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1">
        <v>11</v>
      </c>
      <c r="B11" s="73">
        <v>40775</v>
      </c>
      <c r="C11" s="74"/>
      <c r="D11" s="75" t="s">
        <v>71</v>
      </c>
      <c r="E11" s="76" t="s">
        <v>46</v>
      </c>
      <c r="F11" s="76" t="s">
        <v>47</v>
      </c>
      <c r="G11" s="77"/>
      <c r="H11" s="78"/>
      <c r="I11" s="79"/>
      <c r="J11" s="76" t="s">
        <v>52</v>
      </c>
      <c r="K11" s="76" t="s">
        <v>44</v>
      </c>
      <c r="L11" s="77"/>
      <c r="M11" s="78"/>
      <c r="N11" s="79"/>
      <c r="O11" s="76" t="s">
        <v>40</v>
      </c>
      <c r="P11" s="76" t="s">
        <v>48</v>
      </c>
      <c r="Q11" s="77" t="s">
        <v>38</v>
      </c>
      <c r="R11" s="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1">
        <v>12</v>
      </c>
      <c r="B12" s="73">
        <v>40782</v>
      </c>
      <c r="C12" s="74"/>
      <c r="D12" s="75" t="s">
        <v>72</v>
      </c>
      <c r="E12" s="76" t="s">
        <v>46</v>
      </c>
      <c r="F12" s="76" t="s">
        <v>51</v>
      </c>
      <c r="G12" s="77"/>
      <c r="H12" s="78"/>
      <c r="I12" s="79"/>
      <c r="J12" s="76" t="s">
        <v>56</v>
      </c>
      <c r="K12" s="76" t="s">
        <v>59</v>
      </c>
      <c r="L12" s="77"/>
      <c r="M12" s="78"/>
      <c r="N12" s="79"/>
      <c r="O12" s="76" t="s">
        <v>42</v>
      </c>
      <c r="P12" s="76" t="s">
        <v>48</v>
      </c>
      <c r="Q12" s="77" t="s">
        <v>45</v>
      </c>
      <c r="R12" s="3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1">
        <v>13</v>
      </c>
      <c r="B13" s="83">
        <v>40789</v>
      </c>
      <c r="C13" s="84"/>
      <c r="D13" s="85" t="s">
        <v>73</v>
      </c>
      <c r="E13" s="86" t="s">
        <v>46</v>
      </c>
      <c r="F13" s="86" t="s">
        <v>36</v>
      </c>
      <c r="G13" s="85"/>
      <c r="H13" s="78"/>
      <c r="I13" s="87"/>
      <c r="J13" s="86" t="s">
        <v>40</v>
      </c>
      <c r="K13" s="86" t="s">
        <v>42</v>
      </c>
      <c r="L13" s="85"/>
      <c r="M13" s="78"/>
      <c r="N13" s="87"/>
      <c r="O13" s="86" t="s">
        <v>48</v>
      </c>
      <c r="P13" s="86" t="s">
        <v>59</v>
      </c>
      <c r="Q13" s="77" t="s">
        <v>44</v>
      </c>
      <c r="R13" s="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">
        <v>14</v>
      </c>
      <c r="B14" s="90">
        <v>40796</v>
      </c>
      <c r="C14" s="74"/>
      <c r="D14" s="75" t="s">
        <v>74</v>
      </c>
      <c r="E14" s="91" t="s">
        <v>36</v>
      </c>
      <c r="F14" s="91" t="s">
        <v>47</v>
      </c>
      <c r="G14" s="92"/>
      <c r="H14" s="78"/>
      <c r="I14" s="93"/>
      <c r="J14" s="91" t="s">
        <v>52</v>
      </c>
      <c r="K14" s="91" t="s">
        <v>55</v>
      </c>
      <c r="L14" s="92"/>
      <c r="M14" s="78"/>
      <c r="N14" s="93"/>
      <c r="O14" s="94" t="s">
        <v>40</v>
      </c>
      <c r="P14" s="94" t="s">
        <v>59</v>
      </c>
      <c r="Q14" s="79" t="s">
        <v>39</v>
      </c>
      <c r="R14" s="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1">
        <v>15</v>
      </c>
      <c r="B15" s="90">
        <v>40803</v>
      </c>
      <c r="C15" s="74"/>
      <c r="D15" s="75" t="s">
        <v>75</v>
      </c>
      <c r="E15" s="95" t="s">
        <v>49</v>
      </c>
      <c r="F15" s="95" t="s">
        <v>43</v>
      </c>
      <c r="G15" s="79"/>
      <c r="H15" s="78"/>
      <c r="I15" s="79"/>
      <c r="J15" s="95" t="s">
        <v>41</v>
      </c>
      <c r="K15" s="95" t="s">
        <v>42</v>
      </c>
      <c r="L15" s="79"/>
      <c r="M15" s="78"/>
      <c r="N15" s="79"/>
      <c r="O15" s="95" t="s">
        <v>48</v>
      </c>
      <c r="P15" s="95" t="s">
        <v>40</v>
      </c>
      <c r="Q15" s="79" t="s">
        <v>47</v>
      </c>
      <c r="R15" s="3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1">
        <v>16</v>
      </c>
      <c r="B16" s="90">
        <v>40810</v>
      </c>
      <c r="C16" s="74"/>
      <c r="D16" s="75" t="s">
        <v>76</v>
      </c>
      <c r="E16" s="96" t="s">
        <v>42</v>
      </c>
      <c r="F16" s="96" t="s">
        <v>40</v>
      </c>
      <c r="G16" s="79"/>
      <c r="H16" s="78"/>
      <c r="I16" s="79"/>
      <c r="J16" s="95" t="s">
        <v>49</v>
      </c>
      <c r="K16" s="95" t="s">
        <v>41</v>
      </c>
      <c r="L16" s="79"/>
      <c r="M16" s="78"/>
      <c r="N16" s="79"/>
      <c r="O16" s="95" t="s">
        <v>56</v>
      </c>
      <c r="P16" s="95" t="s">
        <v>48</v>
      </c>
      <c r="Q16" s="79" t="s">
        <v>37</v>
      </c>
      <c r="R16" s="3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1">
        <v>17</v>
      </c>
      <c r="B17" s="90">
        <v>40817</v>
      </c>
      <c r="C17" s="74"/>
      <c r="D17" s="75" t="s">
        <v>77</v>
      </c>
      <c r="E17" s="95" t="s">
        <v>42</v>
      </c>
      <c r="F17" s="95" t="s">
        <v>48</v>
      </c>
      <c r="G17" s="79"/>
      <c r="H17" s="78"/>
      <c r="I17" s="79"/>
      <c r="J17" s="95" t="s">
        <v>49</v>
      </c>
      <c r="K17" s="96" t="s">
        <v>40</v>
      </c>
      <c r="L17" s="79"/>
      <c r="M17" s="78"/>
      <c r="N17" s="79"/>
      <c r="O17" s="95" t="s">
        <v>56</v>
      </c>
      <c r="P17" s="95" t="s">
        <v>41</v>
      </c>
      <c r="Q17" s="79" t="s">
        <v>38</v>
      </c>
      <c r="R17" s="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1">
        <v>18</v>
      </c>
      <c r="B18" s="90">
        <v>40831</v>
      </c>
      <c r="C18" s="74"/>
      <c r="D18" s="75" t="s">
        <v>78</v>
      </c>
      <c r="E18" s="95" t="s">
        <v>49</v>
      </c>
      <c r="F18" s="95" t="s">
        <v>48</v>
      </c>
      <c r="G18" s="79"/>
      <c r="H18" s="78"/>
      <c r="I18" s="79"/>
      <c r="J18" s="95" t="s">
        <v>56</v>
      </c>
      <c r="K18" s="96" t="s">
        <v>42</v>
      </c>
      <c r="L18" s="79"/>
      <c r="M18" s="78"/>
      <c r="N18" s="79"/>
      <c r="O18" s="95" t="s">
        <v>41</v>
      </c>
      <c r="P18" s="96" t="s">
        <v>40</v>
      </c>
      <c r="Q18" s="79" t="s">
        <v>43</v>
      </c>
      <c r="R18" s="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1">
        <v>19</v>
      </c>
      <c r="B19" s="90">
        <v>40838</v>
      </c>
      <c r="C19" s="74"/>
      <c r="D19" s="75" t="s">
        <v>79</v>
      </c>
      <c r="E19" s="95" t="s">
        <v>43</v>
      </c>
      <c r="F19" s="96" t="s">
        <v>40</v>
      </c>
      <c r="G19" s="79"/>
      <c r="H19" s="78"/>
      <c r="I19" s="79"/>
      <c r="J19" s="95" t="s">
        <v>41</v>
      </c>
      <c r="K19" s="95" t="s">
        <v>48</v>
      </c>
      <c r="L19" s="79"/>
      <c r="M19" s="78"/>
      <c r="N19" s="79"/>
      <c r="O19" s="95" t="s">
        <v>49</v>
      </c>
      <c r="P19" s="95" t="s">
        <v>42</v>
      </c>
      <c r="Q19" s="79" t="s">
        <v>41</v>
      </c>
      <c r="R19" s="3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1">
        <v>20</v>
      </c>
      <c r="B20" s="90">
        <v>40845</v>
      </c>
      <c r="C20" s="74"/>
      <c r="D20" s="75" t="s">
        <v>80</v>
      </c>
      <c r="E20" s="95" t="s">
        <v>46</v>
      </c>
      <c r="F20" s="95" t="s">
        <v>36</v>
      </c>
      <c r="G20" s="92"/>
      <c r="H20" s="78"/>
      <c r="I20" s="93"/>
      <c r="J20" s="95" t="s">
        <v>40</v>
      </c>
      <c r="K20" s="95" t="s">
        <v>42</v>
      </c>
      <c r="L20" s="92"/>
      <c r="M20" s="78"/>
      <c r="N20" s="93"/>
      <c r="O20" s="95" t="s">
        <v>48</v>
      </c>
      <c r="P20" s="95" t="s">
        <v>59</v>
      </c>
      <c r="Q20" s="79" t="s">
        <v>42</v>
      </c>
      <c r="R20" s="3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1">
        <v>21</v>
      </c>
      <c r="B21" s="90">
        <v>40852</v>
      </c>
      <c r="C21" s="74"/>
      <c r="D21" s="75" t="s">
        <v>81</v>
      </c>
      <c r="E21" s="79" t="s">
        <v>36</v>
      </c>
      <c r="F21" s="79" t="s">
        <v>47</v>
      </c>
      <c r="G21" s="79"/>
      <c r="H21" s="78"/>
      <c r="I21" s="79"/>
      <c r="J21" s="79" t="s">
        <v>37</v>
      </c>
      <c r="K21" s="79" t="s">
        <v>46</v>
      </c>
      <c r="L21" s="79"/>
      <c r="M21" s="78"/>
      <c r="N21" s="79"/>
      <c r="O21" s="97" t="s">
        <v>82</v>
      </c>
      <c r="P21" s="97" t="s">
        <v>83</v>
      </c>
      <c r="Q21" s="79" t="s">
        <v>48</v>
      </c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1">
        <v>22</v>
      </c>
      <c r="B22" s="90">
        <v>40859</v>
      </c>
      <c r="C22" s="74"/>
      <c r="D22" s="75" t="s">
        <v>84</v>
      </c>
      <c r="E22" s="79" t="s">
        <v>38</v>
      </c>
      <c r="F22" s="79" t="s">
        <v>44</v>
      </c>
      <c r="G22" s="79"/>
      <c r="H22" s="78"/>
      <c r="I22" s="79"/>
      <c r="J22" s="79" t="s">
        <v>39</v>
      </c>
      <c r="K22" s="79" t="s">
        <v>55</v>
      </c>
      <c r="L22" s="79"/>
      <c r="M22" s="78"/>
      <c r="N22" s="79"/>
      <c r="O22" s="97" t="s">
        <v>82</v>
      </c>
      <c r="P22" s="97" t="s">
        <v>83</v>
      </c>
      <c r="Q22" s="79" t="s">
        <v>42</v>
      </c>
      <c r="R22" s="3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1">
        <v>23</v>
      </c>
      <c r="B23" s="90">
        <v>40866</v>
      </c>
      <c r="C23" s="74"/>
      <c r="D23" s="75" t="s">
        <v>85</v>
      </c>
      <c r="E23" s="79" t="s">
        <v>86</v>
      </c>
      <c r="F23" s="79" t="s">
        <v>87</v>
      </c>
      <c r="G23" s="79"/>
      <c r="H23" s="78"/>
      <c r="I23" s="79"/>
      <c r="J23" s="79" t="s">
        <v>88</v>
      </c>
      <c r="K23" s="79" t="s">
        <v>89</v>
      </c>
      <c r="L23" s="79"/>
      <c r="M23" s="78"/>
      <c r="N23" s="79"/>
      <c r="O23" s="139" t="s">
        <v>90</v>
      </c>
      <c r="P23" s="139"/>
      <c r="Q23" s="79" t="s">
        <v>41</v>
      </c>
      <c r="R23" s="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1">
        <v>24</v>
      </c>
      <c r="B24" s="90">
        <v>40873</v>
      </c>
      <c r="C24" s="74"/>
      <c r="D24" s="75" t="s">
        <v>91</v>
      </c>
      <c r="E24" s="79"/>
      <c r="F24" s="79"/>
      <c r="G24" s="79"/>
      <c r="H24" s="78"/>
      <c r="I24" s="79"/>
      <c r="J24" s="79"/>
      <c r="K24" s="79"/>
      <c r="L24" s="79"/>
      <c r="M24" s="78"/>
      <c r="N24" s="79"/>
      <c r="O24" s="98"/>
      <c r="P24" s="98"/>
      <c r="Q24" s="79" t="s">
        <v>37</v>
      </c>
      <c r="R24" s="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1">
        <v>25</v>
      </c>
      <c r="B25" s="90"/>
      <c r="C25" s="74"/>
      <c r="D25" s="75" t="s">
        <v>92</v>
      </c>
      <c r="E25" s="79"/>
      <c r="F25" s="79"/>
      <c r="G25" s="79"/>
      <c r="H25" s="78"/>
      <c r="I25" s="79"/>
      <c r="J25" s="79"/>
      <c r="K25" s="79"/>
      <c r="L25" s="79"/>
      <c r="M25" s="78"/>
      <c r="N25" s="79"/>
      <c r="O25" s="79"/>
      <c r="P25" s="79"/>
      <c r="Q25" s="79" t="s">
        <v>60</v>
      </c>
      <c r="R25" s="3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1">
        <v>26</v>
      </c>
      <c r="B26" s="90"/>
      <c r="C26" s="74"/>
      <c r="D26" s="75" t="s">
        <v>93</v>
      </c>
      <c r="E26" s="79"/>
      <c r="F26" s="79"/>
      <c r="G26" s="79"/>
      <c r="H26" s="78"/>
      <c r="I26" s="79"/>
      <c r="J26" s="79"/>
      <c r="K26" s="79"/>
      <c r="L26" s="79"/>
      <c r="M26" s="78"/>
      <c r="N26" s="79"/>
      <c r="O26" s="79"/>
      <c r="P26" s="79"/>
      <c r="Q26" s="79" t="s">
        <v>41</v>
      </c>
      <c r="R26" s="3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ht="16.5" customHeight="1">
      <c r="A27" s="99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>
      <c r="A34" s="99"/>
    </row>
    <row r="35" ht="16.5" customHeight="1">
      <c r="A35" s="99"/>
    </row>
    <row r="36" ht="16.5" customHeight="1">
      <c r="A36" s="99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>
      <c r="A43" s="99"/>
    </row>
    <row r="44" ht="16.5" customHeight="1">
      <c r="A44" s="99"/>
    </row>
    <row r="45" ht="16.5" customHeight="1">
      <c r="A45" s="99"/>
    </row>
    <row r="46" ht="16.5" customHeight="1">
      <c r="A46" s="99"/>
    </row>
    <row r="47" ht="16.5" customHeight="1">
      <c r="A47" s="99"/>
    </row>
    <row r="48" ht="16.5" customHeight="1">
      <c r="A48" s="9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>
      <c r="A55" s="99"/>
    </row>
    <row r="56" ht="16.5" customHeight="1">
      <c r="A56" s="99"/>
    </row>
    <row r="57" ht="16.5" customHeight="1">
      <c r="A57" s="99"/>
    </row>
    <row r="58" ht="16.5" customHeight="1">
      <c r="A58" s="99"/>
    </row>
    <row r="59" ht="16.5" customHeight="1">
      <c r="A59" s="99"/>
    </row>
    <row r="60" ht="16.5" customHeight="1">
      <c r="A60" s="99"/>
    </row>
    <row r="61" ht="16.5" customHeight="1"/>
    <row r="62" ht="16.5" customHeight="1"/>
    <row r="63" ht="16.5" customHeight="1"/>
    <row r="64" ht="16.5" customHeight="1">
      <c r="A64" s="99"/>
    </row>
    <row r="65" ht="16.5" customHeight="1">
      <c r="A65" s="99"/>
    </row>
    <row r="66" ht="16.5" customHeight="1">
      <c r="A66" s="99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99"/>
    </row>
    <row r="74" ht="16.5" customHeight="1">
      <c r="A74" s="99"/>
    </row>
    <row r="75" ht="16.5" customHeight="1">
      <c r="A75" s="99"/>
    </row>
    <row r="76" ht="16.5" customHeight="1">
      <c r="A76" s="99"/>
    </row>
  </sheetData>
  <sheetProtection/>
  <mergeCells count="1">
    <mergeCell ref="O23:P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">
      <selection activeCell="J9" sqref="J9"/>
    </sheetView>
  </sheetViews>
  <sheetFormatPr defaultColWidth="9.00390625" defaultRowHeight="20.25" customHeight="1"/>
  <cols>
    <col min="1" max="1" width="13.75390625" style="100" customWidth="1"/>
    <col min="2" max="2" width="4.25390625" style="100" customWidth="1"/>
    <col min="3" max="3" width="16.25390625" style="100" customWidth="1"/>
    <col min="4" max="4" width="1.25" style="100" customWidth="1"/>
    <col min="5" max="5" width="4.75390625" style="100" customWidth="1"/>
    <col min="6" max="6" width="4.125" style="100" customWidth="1"/>
    <col min="7" max="8" width="4.75390625" style="100" customWidth="1"/>
    <col min="9" max="10" width="5.125" style="100" customWidth="1"/>
    <col min="11" max="16384" width="9.00390625" style="100" customWidth="1"/>
  </cols>
  <sheetData>
    <row r="1" spans="1:10" s="101" customFormat="1" ht="20.25" customHeight="1">
      <c r="A1" s="140" t="s">
        <v>94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01" customFormat="1" ht="20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="103" customFormat="1" ht="20.25" customHeight="1">
      <c r="B3" s="104"/>
    </row>
    <row r="4" spans="1:16" s="103" customFormat="1" ht="20.25" customHeight="1">
      <c r="A4" s="103" t="s">
        <v>95</v>
      </c>
      <c r="B4" s="104"/>
      <c r="P4" s="105"/>
    </row>
    <row r="5" spans="1:2" s="103" customFormat="1" ht="20.25" customHeight="1">
      <c r="A5" s="106" t="s">
        <v>96</v>
      </c>
      <c r="B5" s="104"/>
    </row>
    <row r="6" spans="1:7" s="103" customFormat="1" ht="20.25" customHeight="1">
      <c r="A6" s="107" t="s">
        <v>97</v>
      </c>
      <c r="B6" s="108" t="s">
        <v>98</v>
      </c>
      <c r="C6" s="109" t="s">
        <v>99</v>
      </c>
      <c r="E6" s="103">
        <v>1</v>
      </c>
      <c r="F6" s="104" t="s">
        <v>28</v>
      </c>
      <c r="G6" s="103">
        <v>3</v>
      </c>
    </row>
    <row r="7" spans="1:7" s="103" customFormat="1" ht="20.25" customHeight="1">
      <c r="A7" s="107" t="s">
        <v>97</v>
      </c>
      <c r="B7" s="108" t="s">
        <v>98</v>
      </c>
      <c r="C7" s="109" t="s">
        <v>100</v>
      </c>
      <c r="E7" s="103">
        <v>0</v>
      </c>
      <c r="F7" s="104" t="s">
        <v>28</v>
      </c>
      <c r="G7" s="103">
        <v>2</v>
      </c>
    </row>
    <row r="8" spans="3:6" s="103" customFormat="1" ht="20.25" customHeight="1">
      <c r="C8" s="104"/>
      <c r="F8" s="104"/>
    </row>
    <row r="9" spans="1:2" s="103" customFormat="1" ht="20.25" customHeight="1">
      <c r="A9" s="106" t="s">
        <v>101</v>
      </c>
      <c r="B9" s="104"/>
    </row>
    <row r="10" spans="1:7" s="103" customFormat="1" ht="20.25" customHeight="1">
      <c r="A10" s="107" t="s">
        <v>97</v>
      </c>
      <c r="B10" s="108" t="s">
        <v>98</v>
      </c>
      <c r="C10" s="109" t="s">
        <v>102</v>
      </c>
      <c r="E10" s="110"/>
      <c r="F10" s="111" t="s">
        <v>28</v>
      </c>
      <c r="G10" s="110"/>
    </row>
    <row r="11" spans="1:7" s="103" customFormat="1" ht="20.25" customHeight="1">
      <c r="A11" s="107" t="s">
        <v>97</v>
      </c>
      <c r="B11" s="108" t="s">
        <v>98</v>
      </c>
      <c r="C11" s="109" t="s">
        <v>103</v>
      </c>
      <c r="E11" s="103">
        <v>4</v>
      </c>
      <c r="F11" s="104" t="s">
        <v>28</v>
      </c>
      <c r="G11" s="103">
        <v>1</v>
      </c>
    </row>
    <row r="12" spans="3:6" s="103" customFormat="1" ht="20.25" customHeight="1">
      <c r="C12" s="104"/>
      <c r="F12" s="104"/>
    </row>
    <row r="13" spans="1:2" s="103" customFormat="1" ht="20.25" customHeight="1">
      <c r="A13" s="103" t="s">
        <v>104</v>
      </c>
      <c r="B13" s="104"/>
    </row>
    <row r="14" spans="1:2" s="103" customFormat="1" ht="20.25" customHeight="1">
      <c r="A14" s="106" t="s">
        <v>105</v>
      </c>
      <c r="B14" s="104"/>
    </row>
    <row r="15" spans="1:11" s="103" customFormat="1" ht="20.25" customHeight="1">
      <c r="A15" s="107" t="s">
        <v>106</v>
      </c>
      <c r="B15" s="108" t="s">
        <v>98</v>
      </c>
      <c r="C15" s="112" t="s">
        <v>107</v>
      </c>
      <c r="E15" s="103">
        <v>2</v>
      </c>
      <c r="F15" s="104" t="s">
        <v>28</v>
      </c>
      <c r="G15" s="103">
        <v>3</v>
      </c>
      <c r="I15" s="113"/>
      <c r="J15" s="113"/>
      <c r="K15" s="113"/>
    </row>
    <row r="16" spans="1:11" s="103" customFormat="1" ht="20.25" customHeight="1">
      <c r="A16" s="107" t="s">
        <v>106</v>
      </c>
      <c r="B16" s="108" t="s">
        <v>98</v>
      </c>
      <c r="C16" s="112" t="s">
        <v>108</v>
      </c>
      <c r="E16" s="103">
        <v>2</v>
      </c>
      <c r="F16" s="104" t="s">
        <v>28</v>
      </c>
      <c r="G16" s="103">
        <v>0</v>
      </c>
      <c r="H16" s="114"/>
      <c r="I16" s="113"/>
      <c r="J16" s="113"/>
      <c r="K16" s="113"/>
    </row>
    <row r="17" spans="1:6" s="103" customFormat="1" ht="20.25" customHeight="1">
      <c r="A17" s="115"/>
      <c r="B17" s="116"/>
      <c r="C17" s="117"/>
      <c r="F17" s="104"/>
    </row>
    <row r="18" spans="1:2" s="103" customFormat="1" ht="20.25" customHeight="1">
      <c r="A18" s="106" t="s">
        <v>109</v>
      </c>
      <c r="B18" s="104"/>
    </row>
    <row r="19" spans="1:11" s="103" customFormat="1" ht="20.25" customHeight="1">
      <c r="A19" s="107" t="s">
        <v>106</v>
      </c>
      <c r="B19" s="108" t="s">
        <v>98</v>
      </c>
      <c r="C19" s="112" t="s">
        <v>110</v>
      </c>
      <c r="E19" s="103">
        <v>0</v>
      </c>
      <c r="F19" s="104" t="s">
        <v>28</v>
      </c>
      <c r="G19" s="103">
        <v>3</v>
      </c>
      <c r="I19" s="113"/>
      <c r="J19" s="113"/>
      <c r="K19" s="113"/>
    </row>
    <row r="20" spans="1:11" s="103" customFormat="1" ht="20.25" customHeight="1">
      <c r="A20" s="107" t="s">
        <v>106</v>
      </c>
      <c r="B20" s="108" t="s">
        <v>98</v>
      </c>
      <c r="C20" s="112" t="s">
        <v>111</v>
      </c>
      <c r="E20" s="103">
        <v>2</v>
      </c>
      <c r="F20" s="104" t="s">
        <v>28</v>
      </c>
      <c r="G20" s="114">
        <v>0</v>
      </c>
      <c r="I20" s="113"/>
      <c r="J20" s="113"/>
      <c r="K20" s="113"/>
    </row>
    <row r="21" spans="1:7" s="103" customFormat="1" ht="20.25" customHeight="1">
      <c r="A21" s="117"/>
      <c r="B21" s="116"/>
      <c r="C21" s="117"/>
      <c r="D21" s="104"/>
      <c r="E21" s="104"/>
      <c r="G21" s="114"/>
    </row>
    <row r="22" s="103" customFormat="1" ht="20.25" customHeight="1"/>
    <row r="23" spans="1:10" ht="20.25" customHeight="1">
      <c r="A23" s="118"/>
      <c r="B23" s="118"/>
      <c r="C23" s="119"/>
      <c r="D23" s="119"/>
      <c r="E23" s="119"/>
      <c r="F23" s="119"/>
      <c r="G23" s="119"/>
      <c r="H23" s="119"/>
      <c r="I23" s="119"/>
      <c r="J23" s="119"/>
    </row>
    <row r="24" spans="3:5" ht="20.25" customHeight="1">
      <c r="C24" s="120"/>
      <c r="D24" s="120"/>
      <c r="E24" s="120"/>
    </row>
    <row r="25" spans="3:5" ht="20.25" customHeight="1">
      <c r="C25" s="120"/>
      <c r="D25" s="120"/>
      <c r="E25" s="120"/>
    </row>
    <row r="26" spans="3:5" ht="20.25" customHeight="1">
      <c r="C26" s="120"/>
      <c r="D26" s="120"/>
      <c r="E26" s="120"/>
    </row>
    <row r="27" spans="3:5" ht="20.25" customHeight="1">
      <c r="C27" s="120"/>
      <c r="D27" s="120"/>
      <c r="E27" s="120"/>
    </row>
    <row r="28" spans="3:5" ht="20.25" customHeight="1">
      <c r="C28" s="120"/>
      <c r="D28" s="120"/>
      <c r="E28" s="120"/>
    </row>
    <row r="29" spans="3:5" ht="20.25" customHeight="1">
      <c r="C29" s="120"/>
      <c r="D29" s="120"/>
      <c r="E29" s="120"/>
    </row>
    <row r="30" spans="3:5" ht="20.25" customHeight="1">
      <c r="C30" s="120"/>
      <c r="D30" s="120"/>
      <c r="E30" s="120"/>
    </row>
    <row r="31" spans="3:5" ht="20.25" customHeight="1">
      <c r="C31" s="120"/>
      <c r="D31" s="120"/>
      <c r="E31" s="120"/>
    </row>
    <row r="36" spans="1:10" ht="20.2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</row>
    <row r="37" spans="3:5" ht="20.25" customHeight="1">
      <c r="C37" s="120"/>
      <c r="D37" s="120"/>
      <c r="E37" s="120"/>
    </row>
    <row r="38" spans="3:5" ht="20.25" customHeight="1">
      <c r="C38" s="120"/>
      <c r="D38" s="120"/>
      <c r="E38" s="120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5.25390625" style="0" customWidth="1"/>
    <col min="2" max="3" width="17.75390625" style="0" customWidth="1"/>
    <col min="4" max="4" width="2.50390625" style="0" customWidth="1"/>
    <col min="5" max="5" width="5.25390625" style="0" customWidth="1"/>
    <col min="6" max="6" width="15.25390625" style="0" customWidth="1"/>
  </cols>
  <sheetData>
    <row r="1" ht="21">
      <c r="A1" s="121" t="s">
        <v>112</v>
      </c>
    </row>
    <row r="3" spans="1:6" ht="19.5" customHeight="1">
      <c r="A3" t="s">
        <v>113</v>
      </c>
      <c r="E3" t="s">
        <v>114</v>
      </c>
      <c r="F3" t="s">
        <v>113</v>
      </c>
    </row>
    <row r="4" spans="5:6" ht="19.5" customHeight="1">
      <c r="E4" t="s">
        <v>115</v>
      </c>
      <c r="F4" t="s">
        <v>116</v>
      </c>
    </row>
    <row r="5" spans="1:6" ht="19.5" customHeight="1">
      <c r="A5" t="s">
        <v>117</v>
      </c>
      <c r="E5" t="s">
        <v>118</v>
      </c>
      <c r="F5" t="s">
        <v>117</v>
      </c>
    </row>
    <row r="6" spans="5:6" ht="19.5" customHeight="1">
      <c r="E6" t="s">
        <v>119</v>
      </c>
      <c r="F6" t="s">
        <v>120</v>
      </c>
    </row>
    <row r="7" ht="19.5" customHeight="1">
      <c r="A7" t="s">
        <v>116</v>
      </c>
    </row>
    <row r="8" ht="19.5" customHeight="1"/>
    <row r="9" ht="19.5" customHeight="1">
      <c r="A9" t="s">
        <v>120</v>
      </c>
    </row>
    <row r="10" ht="19.5" customHeight="1"/>
    <row r="11" ht="19.5" customHeight="1">
      <c r="B11" s="122"/>
    </row>
    <row r="12" ht="19.5" customHeight="1">
      <c r="A12" t="s">
        <v>117</v>
      </c>
    </row>
    <row r="13" ht="19.5" customHeight="1"/>
    <row r="14" ht="19.5" customHeight="1">
      <c r="A14" t="s">
        <v>120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5.25390625" style="0" customWidth="1"/>
    <col min="2" max="3" width="17.75390625" style="0" customWidth="1"/>
    <col min="4" max="4" width="2.50390625" style="0" customWidth="1"/>
    <col min="5" max="5" width="5.25390625" style="0" customWidth="1"/>
    <col min="6" max="6" width="15.25390625" style="0" customWidth="1"/>
  </cols>
  <sheetData>
    <row r="1" ht="21">
      <c r="A1" s="121" t="s">
        <v>121</v>
      </c>
    </row>
    <row r="3" spans="1:6" ht="19.5" customHeight="1">
      <c r="A3" t="s">
        <v>117</v>
      </c>
      <c r="E3" t="s">
        <v>114</v>
      </c>
      <c r="F3" t="s">
        <v>122</v>
      </c>
    </row>
    <row r="4" spans="5:6" ht="19.5" customHeight="1">
      <c r="E4" t="s">
        <v>115</v>
      </c>
      <c r="F4" t="s">
        <v>117</v>
      </c>
    </row>
    <row r="5" spans="1:6" ht="19.5" customHeight="1">
      <c r="A5" t="s">
        <v>123</v>
      </c>
      <c r="E5" t="s">
        <v>118</v>
      </c>
      <c r="F5" t="s">
        <v>124</v>
      </c>
    </row>
    <row r="6" spans="5:6" ht="19.5" customHeight="1">
      <c r="E6" t="s">
        <v>119</v>
      </c>
      <c r="F6" t="s">
        <v>123</v>
      </c>
    </row>
    <row r="7" ht="19.5" customHeight="1">
      <c r="A7" t="s">
        <v>120</v>
      </c>
    </row>
    <row r="8" ht="19.5" customHeight="1"/>
    <row r="9" ht="19.5" customHeight="1">
      <c r="A9" t="s">
        <v>124</v>
      </c>
    </row>
    <row r="10" ht="19.5" customHeight="1"/>
    <row r="11" ht="19.5" customHeight="1">
      <c r="B11" s="122"/>
    </row>
    <row r="12" spans="1:3" ht="19.5" customHeight="1">
      <c r="A12" t="s">
        <v>123</v>
      </c>
      <c r="B12" s="123"/>
      <c r="C12" s="71"/>
    </row>
    <row r="13" ht="19.5" customHeight="1"/>
    <row r="14" ht="19.5" customHeight="1">
      <c r="A14" t="s">
        <v>124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goemegu</cp:lastModifiedBy>
  <dcterms:modified xsi:type="dcterms:W3CDTF">2015-06-04T15:50:11Z</dcterms:modified>
  <cp:category/>
  <cp:version/>
  <cp:contentType/>
  <cp:contentStatus/>
</cp:coreProperties>
</file>