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作業用\◆サッカー関連\2025年度\"/>
    </mc:Choice>
  </mc:AlternateContent>
  <xr:revisionPtr revIDLastSave="0" documentId="13_ncr:1_{219485DF-5FCE-4B6F-BDD9-DBF3C7ABB38F}" xr6:coauthVersionLast="47" xr6:coauthVersionMax="47" xr10:uidLastSave="{00000000-0000-0000-0000-000000000000}"/>
  <bookViews>
    <workbookView xWindow="-110" yWindow="-110" windowWidth="19420" windowHeight="11500" tabRatio="525" xr2:uid="{00000000-000D-0000-FFFF-FFFF00000000}"/>
  </bookViews>
  <sheets>
    <sheet name="試合結果" sheetId="1" r:id="rId1"/>
  </sheets>
  <definedNames>
    <definedName name="_xlnm.Print_Area" localSheetId="0">試合結果!$A$1:$AE$54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28" i="1"/>
  <c r="P24" i="1"/>
  <c r="O32" i="1"/>
  <c r="O29" i="1"/>
  <c r="O30" i="1"/>
  <c r="O31" i="1"/>
  <c r="O28" i="1"/>
  <c r="O24" i="1"/>
  <c r="M32" i="1"/>
  <c r="M28" i="1"/>
  <c r="M24" i="1"/>
  <c r="L32" i="1"/>
  <c r="L28" i="1"/>
  <c r="L24" i="1"/>
  <c r="K32" i="1"/>
  <c r="K28" i="1"/>
  <c r="K24" i="1"/>
  <c r="P33" i="1"/>
  <c r="P34" i="1"/>
  <c r="P35" i="1"/>
  <c r="P29" i="1"/>
  <c r="P30" i="1"/>
  <c r="P31" i="1"/>
  <c r="P25" i="1"/>
  <c r="P26" i="1"/>
  <c r="P27" i="1"/>
  <c r="O33" i="1"/>
  <c r="O34" i="1"/>
  <c r="O35" i="1"/>
  <c r="O26" i="1"/>
  <c r="O27" i="1"/>
  <c r="O25" i="1"/>
  <c r="M35" i="1"/>
  <c r="M34" i="1"/>
  <c r="M33" i="1"/>
  <c r="M31" i="1"/>
  <c r="M30" i="1"/>
  <c r="M29" i="1"/>
  <c r="M27" i="1"/>
  <c r="M26" i="1"/>
  <c r="M25" i="1"/>
  <c r="L35" i="1"/>
  <c r="L34" i="1"/>
  <c r="L33" i="1"/>
  <c r="L31" i="1"/>
  <c r="L30" i="1"/>
  <c r="L29" i="1"/>
  <c r="L27" i="1"/>
  <c r="L26" i="1"/>
  <c r="L25" i="1"/>
  <c r="K35" i="1"/>
  <c r="K34" i="1"/>
  <c r="K33" i="1"/>
  <c r="K31" i="1"/>
  <c r="K30" i="1"/>
  <c r="K29" i="1"/>
  <c r="K27" i="1"/>
  <c r="K26" i="1"/>
  <c r="K25" i="1"/>
  <c r="N28" i="1" l="1"/>
  <c r="N24" i="1"/>
  <c r="T24" i="1"/>
  <c r="Q24" i="1"/>
  <c r="U24" i="1"/>
  <c r="Q39" i="1"/>
  <c r="Q25" i="1" l="1"/>
  <c r="Q27" i="1"/>
  <c r="Q30" i="1"/>
  <c r="Q26" i="1"/>
  <c r="Q28" i="1"/>
  <c r="N32" i="1"/>
  <c r="N30" i="1"/>
  <c r="N34" i="1"/>
  <c r="Q32" i="1"/>
  <c r="Q34" i="1"/>
  <c r="N27" i="1"/>
  <c r="N29" i="1"/>
  <c r="N33" i="1"/>
  <c r="N31" i="1"/>
  <c r="N35" i="1"/>
  <c r="Q29" i="1"/>
  <c r="Q33" i="1"/>
  <c r="N25" i="1"/>
  <c r="Q31" i="1"/>
  <c r="Q35" i="1"/>
  <c r="N26" i="1"/>
  <c r="S24" i="1" l="1"/>
  <c r="V24" i="1"/>
  <c r="T13" i="1"/>
  <c r="V55" i="1" l="1"/>
  <c r="V52" i="1"/>
  <c r="V53" i="1"/>
  <c r="V54" i="1"/>
  <c r="V51" i="1"/>
  <c r="V48" i="1"/>
  <c r="V49" i="1"/>
  <c r="V50" i="1"/>
  <c r="V47" i="1"/>
  <c r="V44" i="1"/>
  <c r="V45" i="1"/>
  <c r="V46" i="1"/>
  <c r="V43" i="1"/>
  <c r="V40" i="1"/>
  <c r="V41" i="1"/>
  <c r="V42" i="1"/>
  <c r="V39" i="1"/>
  <c r="U55" i="1"/>
  <c r="U52" i="1"/>
  <c r="U53" i="1"/>
  <c r="U54" i="1"/>
  <c r="U51" i="1"/>
  <c r="U48" i="1"/>
  <c r="U49" i="1"/>
  <c r="U50" i="1"/>
  <c r="U47" i="1"/>
  <c r="U44" i="1"/>
  <c r="U45" i="1"/>
  <c r="U46" i="1"/>
  <c r="U43" i="1"/>
  <c r="U40" i="1"/>
  <c r="U41" i="1"/>
  <c r="U42" i="1"/>
  <c r="U39" i="1"/>
  <c r="S56" i="1"/>
  <c r="S57" i="1"/>
  <c r="S58" i="1"/>
  <c r="S55" i="1"/>
  <c r="S52" i="1"/>
  <c r="S53" i="1"/>
  <c r="S54" i="1"/>
  <c r="S51" i="1"/>
  <c r="S48" i="1"/>
  <c r="S49" i="1"/>
  <c r="S50" i="1"/>
  <c r="S47" i="1"/>
  <c r="S44" i="1"/>
  <c r="S45" i="1"/>
  <c r="S46" i="1"/>
  <c r="S43" i="1"/>
  <c r="S40" i="1"/>
  <c r="S41" i="1"/>
  <c r="S42" i="1"/>
  <c r="S39" i="1"/>
  <c r="R56" i="1"/>
  <c r="R57" i="1"/>
  <c r="R58" i="1"/>
  <c r="R55" i="1"/>
  <c r="R52" i="1"/>
  <c r="R53" i="1"/>
  <c r="R54" i="1"/>
  <c r="R51" i="1"/>
  <c r="R48" i="1"/>
  <c r="R49" i="1"/>
  <c r="R50" i="1"/>
  <c r="R47" i="1"/>
  <c r="R44" i="1"/>
  <c r="R45" i="1"/>
  <c r="R46" i="1"/>
  <c r="R43" i="1"/>
  <c r="R40" i="1"/>
  <c r="R41" i="1"/>
  <c r="R42" i="1"/>
  <c r="R39" i="1"/>
  <c r="Q56" i="1"/>
  <c r="Q57" i="1"/>
  <c r="T57" i="1" s="1"/>
  <c r="Q58" i="1"/>
  <c r="Q55" i="1"/>
  <c r="Q52" i="1"/>
  <c r="Q53" i="1"/>
  <c r="Q54" i="1"/>
  <c r="Q51" i="1"/>
  <c r="Q48" i="1"/>
  <c r="Q49" i="1"/>
  <c r="Q50" i="1"/>
  <c r="Q47" i="1"/>
  <c r="Q45" i="1"/>
  <c r="Q46" i="1"/>
  <c r="Q44" i="1"/>
  <c r="Q43" i="1"/>
  <c r="Q41" i="1"/>
  <c r="Q42" i="1"/>
  <c r="Q40" i="1"/>
  <c r="V58" i="1"/>
  <c r="U58" i="1"/>
  <c r="T58" i="1"/>
  <c r="V57" i="1"/>
  <c r="U57" i="1"/>
  <c r="V56" i="1"/>
  <c r="U56" i="1"/>
  <c r="W58" i="1" l="1"/>
  <c r="T56" i="1"/>
  <c r="AA55" i="1"/>
  <c r="W55" i="1"/>
  <c r="T55" i="1"/>
  <c r="Z55" i="1"/>
  <c r="W56" i="1"/>
  <c r="W57" i="1"/>
  <c r="U20" i="1"/>
  <c r="U19" i="1"/>
  <c r="U18" i="1"/>
  <c r="U17" i="1"/>
  <c r="U16" i="1"/>
  <c r="U15" i="1"/>
  <c r="Y20" i="1"/>
  <c r="X20" i="1"/>
  <c r="V20" i="1"/>
  <c r="T20" i="1"/>
  <c r="Y19" i="1"/>
  <c r="X19" i="1"/>
  <c r="V19" i="1"/>
  <c r="T19" i="1"/>
  <c r="Y18" i="1"/>
  <c r="AD18" i="1" s="1"/>
  <c r="X18" i="1"/>
  <c r="V18" i="1"/>
  <c r="T18" i="1"/>
  <c r="T17" i="1"/>
  <c r="V17" i="1"/>
  <c r="X17" i="1"/>
  <c r="Y17" i="1"/>
  <c r="T14" i="1"/>
  <c r="U14" i="1"/>
  <c r="V14" i="1"/>
  <c r="X14" i="1"/>
  <c r="Y14" i="1"/>
  <c r="T11" i="1"/>
  <c r="U11" i="1"/>
  <c r="V11" i="1"/>
  <c r="X11" i="1"/>
  <c r="Y11" i="1"/>
  <c r="T8" i="1"/>
  <c r="U8" i="1"/>
  <c r="V8" i="1"/>
  <c r="X8" i="1"/>
  <c r="Y8" i="1"/>
  <c r="T5" i="1"/>
  <c r="U5" i="1"/>
  <c r="V5" i="1"/>
  <c r="X5" i="1"/>
  <c r="Y5" i="1"/>
  <c r="T3" i="1"/>
  <c r="U3" i="1"/>
  <c r="V3" i="1"/>
  <c r="X3" i="1"/>
  <c r="Y3" i="1"/>
  <c r="T4" i="1"/>
  <c r="U4" i="1"/>
  <c r="V4" i="1"/>
  <c r="X4" i="1"/>
  <c r="Y4" i="1"/>
  <c r="T6" i="1"/>
  <c r="U6" i="1"/>
  <c r="V6" i="1"/>
  <c r="X6" i="1"/>
  <c r="Y6" i="1"/>
  <c r="T7" i="1"/>
  <c r="U7" i="1"/>
  <c r="V7" i="1"/>
  <c r="X7" i="1"/>
  <c r="Y7" i="1"/>
  <c r="T9" i="1"/>
  <c r="U9" i="1"/>
  <c r="V9" i="1"/>
  <c r="X9" i="1"/>
  <c r="Y9" i="1"/>
  <c r="T10" i="1"/>
  <c r="U10" i="1"/>
  <c r="V10" i="1"/>
  <c r="X10" i="1"/>
  <c r="Y10" i="1"/>
  <c r="T12" i="1"/>
  <c r="U12" i="1"/>
  <c r="V12" i="1"/>
  <c r="X12" i="1"/>
  <c r="Y12" i="1"/>
  <c r="U13" i="1"/>
  <c r="V13" i="1"/>
  <c r="X13" i="1"/>
  <c r="Y13" i="1"/>
  <c r="T15" i="1"/>
  <c r="V15" i="1"/>
  <c r="X15" i="1"/>
  <c r="Y15" i="1"/>
  <c r="T16" i="1"/>
  <c r="V16" i="1"/>
  <c r="X16" i="1"/>
  <c r="Y16" i="1"/>
  <c r="T42" i="1"/>
  <c r="W42" i="1"/>
  <c r="W46" i="1"/>
  <c r="W47" i="1"/>
  <c r="W50" i="1"/>
  <c r="W40" i="1"/>
  <c r="AC18" i="1" l="1"/>
  <c r="Y55" i="1"/>
  <c r="Z5" i="1"/>
  <c r="Z19" i="1"/>
  <c r="W20" i="1"/>
  <c r="Z20" i="1"/>
  <c r="AB55" i="1"/>
  <c r="Z14" i="1"/>
  <c r="Z11" i="1"/>
  <c r="W14" i="1"/>
  <c r="Z17" i="1"/>
  <c r="Z15" i="1"/>
  <c r="Z8" i="1"/>
  <c r="W8" i="1"/>
  <c r="AD12" i="1"/>
  <c r="Z12" i="1"/>
  <c r="AD9" i="1"/>
  <c r="T46" i="1"/>
  <c r="W44" i="1"/>
  <c r="Z39" i="1"/>
  <c r="W41" i="1"/>
  <c r="T40" i="1"/>
  <c r="W39" i="1"/>
  <c r="W52" i="1"/>
  <c r="T50" i="1"/>
  <c r="T54" i="1"/>
  <c r="W54" i="1"/>
  <c r="W49" i="1"/>
  <c r="Z51" i="1"/>
  <c r="W51" i="1"/>
  <c r="W45" i="1"/>
  <c r="T45" i="1"/>
  <c r="T44" i="1"/>
  <c r="U28" i="1"/>
  <c r="W11" i="1"/>
  <c r="W17" i="1"/>
  <c r="AC9" i="1"/>
  <c r="Z9" i="1"/>
  <c r="W5" i="1"/>
  <c r="AC6" i="1"/>
  <c r="W53" i="1"/>
  <c r="T52" i="1"/>
  <c r="T51" i="1"/>
  <c r="AD6" i="1"/>
  <c r="Z6" i="1"/>
  <c r="T53" i="1"/>
  <c r="T41" i="1"/>
  <c r="T49" i="1"/>
  <c r="W6" i="1"/>
  <c r="AD3" i="1"/>
  <c r="Z3" i="1"/>
  <c r="Z7" i="1"/>
  <c r="AA43" i="1"/>
  <c r="W10" i="1"/>
  <c r="Z16" i="1"/>
  <c r="W16" i="1"/>
  <c r="Z13" i="1"/>
  <c r="AC12" i="1"/>
  <c r="W19" i="1"/>
  <c r="T28" i="1"/>
  <c r="W48" i="1"/>
  <c r="T48" i="1"/>
  <c r="Z10" i="1"/>
  <c r="W4" i="1"/>
  <c r="Z4" i="1"/>
  <c r="T32" i="1"/>
  <c r="AC15" i="1"/>
  <c r="Z43" i="1"/>
  <c r="W7" i="1"/>
  <c r="W13" i="1"/>
  <c r="AA47" i="1"/>
  <c r="Z47" i="1"/>
  <c r="W3" i="1"/>
  <c r="U32" i="1"/>
  <c r="AC3" i="1"/>
  <c r="W12" i="1"/>
  <c r="T43" i="1"/>
  <c r="W9" i="1"/>
  <c r="W43" i="1"/>
  <c r="AA51" i="1"/>
  <c r="AD15" i="1"/>
  <c r="W15" i="1"/>
  <c r="T47" i="1"/>
  <c r="AA39" i="1"/>
  <c r="T39" i="1"/>
  <c r="AE18" i="1"/>
  <c r="W18" i="1"/>
  <c r="Z18" i="1"/>
  <c r="V28" i="1" l="1"/>
  <c r="AB39" i="1"/>
  <c r="AB15" i="1"/>
  <c r="AE9" i="1"/>
  <c r="AE12" i="1"/>
  <c r="AE6" i="1"/>
  <c r="Y39" i="1"/>
  <c r="AB51" i="1"/>
  <c r="Y43" i="1"/>
  <c r="Y51" i="1"/>
  <c r="S28" i="1"/>
  <c r="AB12" i="1"/>
  <c r="AB18" i="1"/>
  <c r="V32" i="1"/>
  <c r="AB3" i="1"/>
  <c r="S32" i="1"/>
  <c r="R32" i="1" s="1"/>
  <c r="AB43" i="1"/>
  <c r="AB6" i="1"/>
  <c r="AE3" i="1"/>
  <c r="AB9" i="1"/>
  <c r="AE15" i="1"/>
  <c r="Y47" i="1"/>
  <c r="AB47" i="1"/>
  <c r="R28" i="1" l="1"/>
  <c r="R24" i="1"/>
  <c r="X51" i="1"/>
  <c r="X55" i="1"/>
  <c r="X39" i="1"/>
  <c r="X43" i="1"/>
  <c r="X47" i="1"/>
  <c r="AA3" i="1"/>
  <c r="AA9" i="1"/>
  <c r="AA12" i="1"/>
  <c r="AA6" i="1"/>
  <c r="AA18" i="1"/>
  <c r="AA15" i="1"/>
</calcChain>
</file>

<file path=xl/sharedStrings.xml><?xml version="1.0" encoding="utf-8"?>
<sst xmlns="http://schemas.openxmlformats.org/spreadsheetml/2006/main" count="230" uniqueCount="35">
  <si>
    <t>カテゴリー　Ｕ</t>
  </si>
  <si>
    <t>チーム名</t>
  </si>
  <si>
    <t>ゴールドイレブン 30</t>
  </si>
  <si>
    <t>勝</t>
  </si>
  <si>
    <t>分</t>
  </si>
  <si>
    <t>負</t>
  </si>
  <si>
    <t>勝点</t>
  </si>
  <si>
    <t>得点</t>
  </si>
  <si>
    <t>失点</t>
  </si>
  <si>
    <t>得失差</t>
  </si>
  <si>
    <t>順位</t>
  </si>
  <si>
    <t>総勝点</t>
  </si>
  <si>
    <t>総得点</t>
  </si>
  <si>
    <t>総失点</t>
  </si>
  <si>
    <t>総得失差</t>
  </si>
  <si>
    <t>vs</t>
  </si>
  <si>
    <t>カテゴリー　Ｍ</t>
  </si>
  <si>
    <t>ゴールドイレブン 40</t>
  </si>
  <si>
    <t>ＦＣディッパーラ  40</t>
  </si>
  <si>
    <t>カテゴリー　Ｓ</t>
  </si>
  <si>
    <t>ゴールドイレブン 50</t>
  </si>
  <si>
    <t>メタボリックス50</t>
  </si>
  <si>
    <t>部分に得点を入力すると勝敗などの記録が自動計算されます。</t>
  </si>
  <si>
    <t>ASｴﾗﾝﾄﾞｰﾙFC 30</t>
    <phoneticPr fontId="28"/>
  </si>
  <si>
    <t>ディッパーラ50</t>
    <phoneticPr fontId="28"/>
  </si>
  <si>
    <t>向台パパーズ 50</t>
    <phoneticPr fontId="28"/>
  </si>
  <si>
    <t>テディボーイ 30</t>
    <phoneticPr fontId="28"/>
  </si>
  <si>
    <t>ＦＣディッパーラ 30</t>
    <phoneticPr fontId="28"/>
  </si>
  <si>
    <t>ＦＣＣＤ 50</t>
    <phoneticPr fontId="28"/>
  </si>
  <si>
    <t>ＦＣＣＤ 40</t>
    <phoneticPr fontId="28"/>
  </si>
  <si>
    <t>ＦＣＣＤ 40</t>
    <phoneticPr fontId="28"/>
  </si>
  <si>
    <t>ＦＣＣＤ 50</t>
    <phoneticPr fontId="28"/>
  </si>
  <si>
    <t>ＦＣディッパーラ 30</t>
    <phoneticPr fontId="28"/>
  </si>
  <si>
    <t>向台パパーズ 50</t>
    <phoneticPr fontId="28"/>
  </si>
  <si>
    <t>向台パパーズ 30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</si>
</sst>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位&quot;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MS P????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99FF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 diagonalDown="1">
      <left style="hair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hair">
        <color indexed="8"/>
      </right>
      <top style="thin">
        <color indexed="8"/>
      </top>
      <bottom/>
      <diagonal style="thin">
        <color indexed="8"/>
      </diagonal>
    </border>
    <border diagonalDown="1">
      <left style="hair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hair">
        <color indexed="8"/>
      </right>
      <top/>
      <bottom/>
      <diagonal style="thin">
        <color indexed="8"/>
      </diagonal>
    </border>
    <border diagonalDown="1">
      <left style="hair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hair">
        <color indexed="8"/>
      </right>
      <top/>
      <bottom style="thin">
        <color indexed="8"/>
      </bottom>
      <diagonal style="thin">
        <color indexed="8"/>
      </diagonal>
    </border>
    <border>
      <left style="double">
        <color indexed="8"/>
      </left>
      <right style="hair">
        <color indexed="8"/>
      </right>
      <top style="thin">
        <color indexed="8"/>
      </top>
      <bottom/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hair">
        <color indexed="8"/>
      </diagonal>
    </border>
    <border diagonalDown="1">
      <left style="hair">
        <color indexed="8"/>
      </left>
      <right style="thin">
        <color indexed="8"/>
      </right>
      <top/>
      <bottom style="thin">
        <color indexed="8"/>
      </bottom>
      <diagonal style="hair">
        <color indexed="8"/>
      </diagonal>
    </border>
    <border diagonalDown="1"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 style="hair">
        <color indexed="8"/>
      </diagonal>
    </border>
    <border diagonalDown="1">
      <left style="hair">
        <color indexed="8"/>
      </left>
      <right style="hair">
        <color indexed="8"/>
      </right>
      <top/>
      <bottom style="thin">
        <color indexed="8"/>
      </bottom>
      <diagonal style="hair">
        <color indexed="8"/>
      </diagonal>
    </border>
    <border diagonalDown="1">
      <left/>
      <right style="hair">
        <color indexed="8"/>
      </right>
      <top style="thin">
        <color indexed="8"/>
      </top>
      <bottom style="thin">
        <color indexed="8"/>
      </bottom>
      <diagonal style="hair">
        <color indexed="8"/>
      </diagonal>
    </border>
    <border diagonalDown="1">
      <left style="hair">
        <color indexed="8"/>
      </left>
      <right style="hair">
        <color indexed="8"/>
      </right>
      <top style="thin">
        <color indexed="8"/>
      </top>
      <bottom/>
      <diagonal style="hair">
        <color indexed="8"/>
      </diagonal>
    </border>
    <border diagonalDown="1">
      <left/>
      <right style="double">
        <color indexed="8"/>
      </right>
      <top style="thin">
        <color indexed="8"/>
      </top>
      <bottom/>
      <diagonal style="thin">
        <color indexed="8"/>
      </diagonal>
    </border>
    <border diagonalDown="1">
      <left/>
      <right style="double">
        <color indexed="8"/>
      </right>
      <top/>
      <bottom/>
      <diagonal style="thin">
        <color indexed="8"/>
      </diagonal>
    </border>
    <border diagonalDown="1">
      <left/>
      <right style="double">
        <color indexed="8"/>
      </right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 style="thin">
        <color indexed="8"/>
      </bottom>
      <diagonal style="hair">
        <color indexed="8"/>
      </diagonal>
    </border>
    <border>
      <left style="double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double">
        <color indexed="8"/>
      </right>
      <top style="thin">
        <color indexed="8"/>
      </top>
      <bottom/>
      <diagonal/>
    </border>
  </borders>
  <cellStyleXfs count="128">
    <xf numFmtId="0" fontId="0" fillId="0" borderId="0">
      <alignment vertical="center"/>
    </xf>
    <xf numFmtId="0" fontId="3" fillId="2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3" fillId="4" borderId="0" applyNumberFormat="0" applyBorder="0" applyProtection="0">
      <alignment vertical="center"/>
    </xf>
    <xf numFmtId="0" fontId="3" fillId="4" borderId="0" applyNumberFormat="0" applyBorder="0" applyProtection="0">
      <alignment vertical="center"/>
    </xf>
    <xf numFmtId="0" fontId="3" fillId="4" borderId="0" applyNumberFormat="0" applyBorder="0" applyProtection="0">
      <alignment vertical="center"/>
    </xf>
    <xf numFmtId="0" fontId="3" fillId="5" borderId="0" applyNumberFormat="0" applyBorder="0" applyProtection="0">
      <alignment vertical="center"/>
    </xf>
    <xf numFmtId="0" fontId="3" fillId="5" borderId="0" applyNumberFormat="0" applyBorder="0" applyProtection="0">
      <alignment vertical="center"/>
    </xf>
    <xf numFmtId="0" fontId="3" fillId="5" borderId="0" applyNumberFormat="0" applyBorder="0" applyProtection="0">
      <alignment vertical="center"/>
    </xf>
    <xf numFmtId="0" fontId="3" fillId="6" borderId="0" applyNumberFormat="0" applyBorder="0" applyProtection="0">
      <alignment vertical="center"/>
    </xf>
    <xf numFmtId="0" fontId="3" fillId="6" borderId="0" applyNumberFormat="0" applyBorder="0" applyProtection="0">
      <alignment vertical="center"/>
    </xf>
    <xf numFmtId="0" fontId="3" fillId="6" borderId="0" applyNumberFormat="0" applyBorder="0" applyProtection="0">
      <alignment vertical="center"/>
    </xf>
    <xf numFmtId="0" fontId="3" fillId="7" borderId="0" applyNumberFormat="0" applyBorder="0" applyProtection="0">
      <alignment vertical="center"/>
    </xf>
    <xf numFmtId="0" fontId="3" fillId="7" borderId="0" applyNumberFormat="0" applyBorder="0" applyProtection="0">
      <alignment vertical="center"/>
    </xf>
    <xf numFmtId="0" fontId="3" fillId="7" borderId="0" applyNumberFormat="0" applyBorder="0" applyProtection="0">
      <alignment vertical="center"/>
    </xf>
    <xf numFmtId="0" fontId="3" fillId="8" borderId="0" applyNumberFormat="0" applyBorder="0" applyProtection="0">
      <alignment vertical="center"/>
    </xf>
    <xf numFmtId="0" fontId="3" fillId="8" borderId="0" applyNumberFormat="0" applyBorder="0" applyProtection="0">
      <alignment vertical="center"/>
    </xf>
    <xf numFmtId="0" fontId="3" fillId="8" borderId="0" applyNumberFormat="0" applyBorder="0" applyProtection="0">
      <alignment vertical="center"/>
    </xf>
    <xf numFmtId="0" fontId="3" fillId="9" borderId="0" applyNumberFormat="0" applyBorder="0" applyProtection="0">
      <alignment vertical="center"/>
    </xf>
    <xf numFmtId="0" fontId="3" fillId="9" borderId="0" applyNumberFormat="0" applyBorder="0" applyProtection="0">
      <alignment vertical="center"/>
    </xf>
    <xf numFmtId="0" fontId="3" fillId="9" borderId="0" applyNumberFormat="0" applyBorder="0" applyProtection="0">
      <alignment vertical="center"/>
    </xf>
    <xf numFmtId="0" fontId="3" fillId="10" borderId="0" applyNumberFormat="0" applyBorder="0" applyProtection="0">
      <alignment vertical="center"/>
    </xf>
    <xf numFmtId="0" fontId="3" fillId="10" borderId="0" applyNumberFormat="0" applyBorder="0" applyProtection="0">
      <alignment vertical="center"/>
    </xf>
    <xf numFmtId="0" fontId="3" fillId="10" borderId="0" applyNumberFormat="0" applyBorder="0" applyProtection="0">
      <alignment vertical="center"/>
    </xf>
    <xf numFmtId="0" fontId="3" fillId="5" borderId="0" applyNumberFormat="0" applyBorder="0" applyProtection="0">
      <alignment vertical="center"/>
    </xf>
    <xf numFmtId="0" fontId="3" fillId="5" borderId="0" applyNumberFormat="0" applyBorder="0" applyProtection="0">
      <alignment vertical="center"/>
    </xf>
    <xf numFmtId="0" fontId="3" fillId="5" borderId="0" applyNumberFormat="0" applyBorder="0" applyProtection="0">
      <alignment vertical="center"/>
    </xf>
    <xf numFmtId="0" fontId="3" fillId="8" borderId="0" applyNumberFormat="0" applyBorder="0" applyProtection="0">
      <alignment vertical="center"/>
    </xf>
    <xf numFmtId="0" fontId="3" fillId="8" borderId="0" applyNumberFormat="0" applyBorder="0" applyProtection="0">
      <alignment vertical="center"/>
    </xf>
    <xf numFmtId="0" fontId="3" fillId="8" borderId="0" applyNumberFormat="0" applyBorder="0" applyProtection="0">
      <alignment vertical="center"/>
    </xf>
    <xf numFmtId="0" fontId="3" fillId="11" borderId="0" applyNumberFormat="0" applyBorder="0" applyProtection="0">
      <alignment vertical="center"/>
    </xf>
    <xf numFmtId="0" fontId="3" fillId="11" borderId="0" applyNumberFormat="0" applyBorder="0" applyProtection="0">
      <alignment vertical="center"/>
    </xf>
    <xf numFmtId="0" fontId="3" fillId="11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4" borderId="0" applyNumberFormat="0" applyBorder="0" applyProtection="0">
      <alignment vertical="center"/>
    </xf>
    <xf numFmtId="0" fontId="4" fillId="14" borderId="0" applyNumberFormat="0" applyBorder="0" applyProtection="0">
      <alignment vertical="center"/>
    </xf>
    <xf numFmtId="0" fontId="4" fillId="14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20" fillId="0" borderId="0">
      <alignment vertical="center"/>
    </xf>
    <xf numFmtId="0" fontId="4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4" fillId="17" borderId="0" applyNumberFormat="0" applyBorder="0" applyProtection="0">
      <alignment vertical="center"/>
    </xf>
    <xf numFmtId="0" fontId="4" fillId="17" borderId="0" applyNumberFormat="0" applyBorder="0" applyProtection="0">
      <alignment vertical="center"/>
    </xf>
    <xf numFmtId="0" fontId="4" fillId="17" borderId="0" applyNumberFormat="0" applyBorder="0" applyProtection="0">
      <alignment vertical="center"/>
    </xf>
    <xf numFmtId="0" fontId="4" fillId="18" borderId="0" applyNumberFormat="0" applyBorder="0" applyProtection="0">
      <alignment vertical="center"/>
    </xf>
    <xf numFmtId="0" fontId="4" fillId="18" borderId="0" applyNumberFormat="0" applyBorder="0" applyProtection="0">
      <alignment vertical="center"/>
    </xf>
    <xf numFmtId="0" fontId="4" fillId="18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4" borderId="0" applyNumberFormat="0" applyBorder="0" applyProtection="0">
      <alignment vertical="center"/>
    </xf>
    <xf numFmtId="0" fontId="4" fillId="14" borderId="0" applyNumberFormat="0" applyBorder="0" applyProtection="0">
      <alignment vertical="center"/>
    </xf>
    <xf numFmtId="0" fontId="4" fillId="14" borderId="0" applyNumberFormat="0" applyBorder="0" applyProtection="0">
      <alignment vertical="center"/>
    </xf>
    <xf numFmtId="0" fontId="4" fillId="19" borderId="0" applyNumberFormat="0" applyBorder="0" applyProtection="0">
      <alignment vertical="center"/>
    </xf>
    <xf numFmtId="0" fontId="4" fillId="19" borderId="0" applyNumberFormat="0" applyBorder="0" applyProtection="0">
      <alignment vertical="center"/>
    </xf>
    <xf numFmtId="0" fontId="4" fillId="19" borderId="0" applyNumberFormat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20" borderId="1" applyNumberFormat="0" applyProtection="0">
      <alignment vertical="center"/>
    </xf>
    <xf numFmtId="0" fontId="6" fillId="20" borderId="1" applyNumberFormat="0" applyProtection="0">
      <alignment vertical="center"/>
    </xf>
    <xf numFmtId="0" fontId="6" fillId="20" borderId="1" applyNumberFormat="0" applyProtection="0">
      <alignment vertical="center"/>
    </xf>
    <xf numFmtId="0" fontId="7" fillId="21" borderId="0" applyNumberFormat="0" applyBorder="0" applyProtection="0">
      <alignment vertical="center"/>
    </xf>
    <xf numFmtId="0" fontId="7" fillId="21" borderId="0" applyNumberFormat="0" applyBorder="0" applyProtection="0">
      <alignment vertical="center"/>
    </xf>
    <xf numFmtId="0" fontId="7" fillId="21" borderId="0" applyNumberFormat="0" applyBorder="0" applyProtection="0">
      <alignment vertical="center"/>
    </xf>
    <xf numFmtId="0" fontId="27" fillId="22" borderId="2" applyNumberFormat="0" applyProtection="0">
      <alignment vertical="center"/>
    </xf>
    <xf numFmtId="0" fontId="27" fillId="22" borderId="2" applyNumberFormat="0" applyProtection="0">
      <alignment vertical="center"/>
    </xf>
    <xf numFmtId="0" fontId="27" fillId="22" borderId="2" applyNumberFormat="0" applyProtection="0">
      <alignment vertical="center"/>
    </xf>
    <xf numFmtId="0" fontId="8" fillId="0" borderId="3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0" fillId="23" borderId="4" applyNumberFormat="0" applyProtection="0">
      <alignment vertical="center"/>
    </xf>
    <xf numFmtId="0" fontId="10" fillId="23" borderId="4" applyNumberFormat="0" applyProtection="0">
      <alignment vertical="center"/>
    </xf>
    <xf numFmtId="0" fontId="10" fillId="23" borderId="4" applyNumberFormat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5" applyNumberFormat="0" applyFill="0" applyProtection="0">
      <alignment vertical="center"/>
    </xf>
    <xf numFmtId="0" fontId="12" fillId="0" borderId="5" applyNumberFormat="0" applyFill="0" applyProtection="0">
      <alignment vertical="center"/>
    </xf>
    <xf numFmtId="0" fontId="12" fillId="0" borderId="5" applyNumberFormat="0" applyFill="0" applyProtection="0">
      <alignment vertical="center"/>
    </xf>
    <xf numFmtId="0" fontId="13" fillId="0" borderId="6" applyNumberFormat="0" applyFill="0" applyProtection="0">
      <alignment vertical="center"/>
    </xf>
    <xf numFmtId="0" fontId="13" fillId="0" borderId="6" applyNumberFormat="0" applyFill="0" applyProtection="0">
      <alignment vertical="center"/>
    </xf>
    <xf numFmtId="0" fontId="13" fillId="0" borderId="6" applyNumberFormat="0" applyFill="0" applyProtection="0">
      <alignment vertical="center"/>
    </xf>
    <xf numFmtId="0" fontId="14" fillId="0" borderId="7" applyNumberFormat="0" applyFill="0" applyProtection="0">
      <alignment vertical="center"/>
    </xf>
    <xf numFmtId="0" fontId="14" fillId="0" borderId="7" applyNumberFormat="0" applyFill="0" applyProtection="0">
      <alignment vertical="center"/>
    </xf>
    <xf numFmtId="0" fontId="14" fillId="0" borderId="7" applyNumberFormat="0" applyFill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6" fillId="23" borderId="9" applyNumberFormat="0" applyProtection="0">
      <alignment vertical="center"/>
    </xf>
    <xf numFmtId="0" fontId="16" fillId="23" borderId="9" applyNumberFormat="0" applyProtection="0">
      <alignment vertical="center"/>
    </xf>
    <xf numFmtId="0" fontId="16" fillId="23" borderId="9" applyNumberFormat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8" fillId="7" borderId="4" applyNumberFormat="0" applyProtection="0">
      <alignment vertical="center"/>
    </xf>
    <xf numFmtId="0" fontId="18" fillId="7" borderId="4" applyNumberFormat="0" applyProtection="0">
      <alignment vertical="center"/>
    </xf>
    <xf numFmtId="0" fontId="18" fillId="7" borderId="4" applyNumberFormat="0" applyProtection="0">
      <alignment vertical="center"/>
    </xf>
    <xf numFmtId="0" fontId="19" fillId="4" borderId="0" applyNumberFormat="0" applyBorder="0" applyProtection="0">
      <alignment vertical="center"/>
    </xf>
    <xf numFmtId="0" fontId="19" fillId="4" borderId="0" applyNumberFormat="0" applyBorder="0" applyProtection="0">
      <alignment vertical="center"/>
    </xf>
    <xf numFmtId="0" fontId="19" fillId="4" borderId="0" applyNumberFormat="0" applyBorder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4" fillId="21" borderId="16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right" vertical="center"/>
    </xf>
    <xf numFmtId="0" fontId="24" fillId="0" borderId="18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22" xfId="0" applyFont="1" applyBorder="1">
      <alignment vertical="center"/>
    </xf>
    <xf numFmtId="0" fontId="24" fillId="21" borderId="23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right" vertical="center"/>
    </xf>
    <xf numFmtId="0" fontId="24" fillId="0" borderId="23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26" xfId="0" applyFont="1" applyBorder="1">
      <alignment vertical="center"/>
    </xf>
    <xf numFmtId="0" fontId="24" fillId="0" borderId="27" xfId="0" applyFont="1" applyBorder="1">
      <alignment vertical="center"/>
    </xf>
    <xf numFmtId="0" fontId="24" fillId="0" borderId="28" xfId="0" applyFont="1" applyBorder="1">
      <alignment vertical="center"/>
    </xf>
    <xf numFmtId="0" fontId="24" fillId="0" borderId="29" xfId="0" applyFont="1" applyBorder="1">
      <alignment vertical="center"/>
    </xf>
    <xf numFmtId="0" fontId="24" fillId="0" borderId="30" xfId="0" applyFont="1" applyBorder="1">
      <alignment vertical="center"/>
    </xf>
    <xf numFmtId="0" fontId="24" fillId="0" borderId="31" xfId="0" applyFont="1" applyBorder="1">
      <alignment vertical="center"/>
    </xf>
    <xf numFmtId="0" fontId="24" fillId="21" borderId="3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1" borderId="33" xfId="0" applyFont="1" applyFill="1" applyBorder="1" applyAlignment="1">
      <alignment horizontal="center" vertical="center"/>
    </xf>
    <xf numFmtId="0" fontId="24" fillId="21" borderId="34" xfId="0" applyFont="1" applyFill="1" applyBorder="1" applyAlignment="1">
      <alignment horizontal="center" vertical="center"/>
    </xf>
    <xf numFmtId="0" fontId="24" fillId="0" borderId="35" xfId="0" applyFont="1" applyBorder="1">
      <alignment vertical="center"/>
    </xf>
    <xf numFmtId="0" fontId="24" fillId="21" borderId="27" xfId="0" applyFont="1" applyFill="1" applyBorder="1" applyAlignment="1">
      <alignment horizontal="center" vertical="center"/>
    </xf>
    <xf numFmtId="0" fontId="24" fillId="0" borderId="37" xfId="0" applyFont="1" applyBorder="1">
      <alignment vertical="center"/>
    </xf>
    <xf numFmtId="0" fontId="24" fillId="0" borderId="33" xfId="0" applyFont="1" applyBorder="1">
      <alignment vertical="center"/>
    </xf>
    <xf numFmtId="0" fontId="24" fillId="0" borderId="39" xfId="0" applyFont="1" applyBorder="1">
      <alignment vertical="center"/>
    </xf>
    <xf numFmtId="0" fontId="24" fillId="21" borderId="40" xfId="0" applyFont="1" applyFill="1" applyBorder="1" applyAlignment="1">
      <alignment horizontal="center" vertical="center"/>
    </xf>
    <xf numFmtId="0" fontId="24" fillId="0" borderId="41" xfId="0" applyFont="1" applyBorder="1">
      <alignment vertical="center"/>
    </xf>
    <xf numFmtId="0" fontId="24" fillId="0" borderId="44" xfId="0" applyFont="1" applyBorder="1">
      <alignment vertical="center"/>
    </xf>
    <xf numFmtId="0" fontId="24" fillId="21" borderId="4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4" fillId="21" borderId="46" xfId="0" applyFont="1" applyFill="1" applyBorder="1" applyAlignment="1">
      <alignment horizontal="center" vertical="center"/>
    </xf>
    <xf numFmtId="0" fontId="24" fillId="21" borderId="47" xfId="0" applyFont="1" applyFill="1" applyBorder="1" applyAlignment="1">
      <alignment horizontal="center" vertical="center"/>
    </xf>
    <xf numFmtId="0" fontId="24" fillId="21" borderId="25" xfId="0" applyFont="1" applyFill="1" applyBorder="1" applyAlignment="1">
      <alignment horizontal="center" vertical="center"/>
    </xf>
    <xf numFmtId="0" fontId="24" fillId="21" borderId="21" xfId="0" applyFont="1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4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24" borderId="33" xfId="0" applyFont="1" applyFill="1" applyBorder="1" applyAlignment="1">
      <alignment horizontal="center" vertical="center"/>
    </xf>
    <xf numFmtId="0" fontId="24" fillId="25" borderId="3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32" xfId="0" applyFont="1" applyFill="1" applyBorder="1" applyAlignment="1">
      <alignment horizontal="center" vertical="center"/>
    </xf>
    <xf numFmtId="0" fontId="24" fillId="0" borderId="49" xfId="0" applyFont="1" applyBorder="1" applyAlignment="1">
      <alignment horizontal="right" vertical="center"/>
    </xf>
    <xf numFmtId="0" fontId="24" fillId="0" borderId="32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50" xfId="0" applyFont="1" applyBorder="1">
      <alignment vertical="center"/>
    </xf>
    <xf numFmtId="0" fontId="24" fillId="0" borderId="40" xfId="0" applyFont="1" applyBorder="1">
      <alignment vertical="center"/>
    </xf>
    <xf numFmtId="0" fontId="24" fillId="0" borderId="51" xfId="0" applyFont="1" applyBorder="1">
      <alignment vertical="center"/>
    </xf>
    <xf numFmtId="0" fontId="24" fillId="0" borderId="44" xfId="0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0" fontId="24" fillId="24" borderId="40" xfId="0" applyFont="1" applyFill="1" applyBorder="1" applyAlignment="1">
      <alignment horizontal="center" vertical="center"/>
    </xf>
    <xf numFmtId="0" fontId="24" fillId="24" borderId="43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44" xfId="0" applyFont="1" applyFill="1" applyBorder="1" applyAlignment="1">
      <alignment horizontal="center" vertical="center"/>
    </xf>
    <xf numFmtId="0" fontId="24" fillId="24" borderId="45" xfId="0" applyFont="1" applyFill="1" applyBorder="1" applyAlignment="1">
      <alignment horizontal="center" vertical="center"/>
    </xf>
    <xf numFmtId="0" fontId="24" fillId="0" borderId="36" xfId="0" applyFont="1" applyBorder="1">
      <alignment vertical="center"/>
    </xf>
    <xf numFmtId="0" fontId="24" fillId="0" borderId="38" xfId="0" applyFont="1" applyBorder="1">
      <alignment vertical="center"/>
    </xf>
    <xf numFmtId="0" fontId="24" fillId="0" borderId="43" xfId="0" applyFont="1" applyBorder="1">
      <alignment vertical="center"/>
    </xf>
    <xf numFmtId="0" fontId="0" fillId="0" borderId="82" xfId="0" applyBorder="1" applyAlignment="1">
      <alignment horizontal="center" vertical="center"/>
    </xf>
    <xf numFmtId="0" fontId="24" fillId="0" borderId="83" xfId="0" applyFont="1" applyBorder="1">
      <alignment vertical="center"/>
    </xf>
    <xf numFmtId="0" fontId="24" fillId="0" borderId="84" xfId="0" applyFont="1" applyBorder="1" applyAlignment="1">
      <alignment horizontal="right" vertical="center"/>
    </xf>
    <xf numFmtId="0" fontId="24" fillId="0" borderId="85" xfId="0" applyFont="1" applyBorder="1" applyAlignment="1">
      <alignment horizontal="right" vertical="center"/>
    </xf>
    <xf numFmtId="0" fontId="24" fillId="0" borderId="86" xfId="0" applyFont="1" applyBorder="1" applyAlignment="1">
      <alignment horizontal="right" vertical="center"/>
    </xf>
    <xf numFmtId="0" fontId="24" fillId="0" borderId="64" xfId="0" applyFont="1" applyBorder="1" applyAlignment="1">
      <alignment horizontal="right" vertical="center"/>
    </xf>
    <xf numFmtId="0" fontId="24" fillId="24" borderId="87" xfId="0" applyFont="1" applyFill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3" fillId="27" borderId="10" xfId="0" applyFont="1" applyFill="1" applyBorder="1" applyAlignment="1">
      <alignment horizontal="center" vertical="center"/>
    </xf>
    <xf numFmtId="0" fontId="24" fillId="0" borderId="89" xfId="0" applyFont="1" applyBorder="1">
      <alignment vertical="center"/>
    </xf>
    <xf numFmtId="0" fontId="24" fillId="0" borderId="45" xfId="0" applyFont="1" applyBorder="1">
      <alignment vertical="center"/>
    </xf>
    <xf numFmtId="0" fontId="24" fillId="0" borderId="90" xfId="0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right" vertical="center"/>
    </xf>
    <xf numFmtId="0" fontId="26" fillId="0" borderId="12" xfId="0" applyFont="1" applyBorder="1">
      <alignment vertical="center"/>
    </xf>
    <xf numFmtId="0" fontId="26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176" fontId="25" fillId="26" borderId="64" xfId="0" applyNumberFormat="1" applyFont="1" applyFill="1" applyBorder="1" applyAlignment="1">
      <alignment horizontal="center" vertical="center"/>
    </xf>
    <xf numFmtId="176" fontId="25" fillId="26" borderId="65" xfId="0" applyNumberFormat="1" applyFont="1" applyFill="1" applyBorder="1" applyAlignment="1">
      <alignment horizontal="center" vertical="center"/>
    </xf>
    <xf numFmtId="176" fontId="25" fillId="26" borderId="66" xfId="0" applyNumberFormat="1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176" fontId="25" fillId="26" borderId="82" xfId="0" applyNumberFormat="1" applyFont="1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4" xfId="0" applyFill="1" applyBorder="1" applyAlignment="1">
      <alignment horizontal="center" vertical="center"/>
    </xf>
    <xf numFmtId="0" fontId="0" fillId="27" borderId="88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3" fillId="27" borderId="67" xfId="0" applyFont="1" applyFill="1" applyBorder="1" applyAlignment="1">
      <alignment horizontal="center" vertical="center"/>
    </xf>
    <xf numFmtId="0" fontId="23" fillId="27" borderId="68" xfId="0" applyFont="1" applyFill="1" applyBorder="1" applyAlignment="1">
      <alignment horizontal="center" vertical="center"/>
    </xf>
    <xf numFmtId="0" fontId="23" fillId="27" borderId="41" xfId="0" applyFont="1" applyFill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</cellXfs>
  <cellStyles count="128">
    <cellStyle name="20% - アクセント 1" xfId="1" builtinId="30" customBuiltin="1"/>
    <cellStyle name="20% - アクセント 1 1" xfId="2" xr:uid="{00000000-0005-0000-0000-000001000000}"/>
    <cellStyle name="20% - アクセント 1 2" xfId="3" xr:uid="{00000000-0005-0000-0000-000002000000}"/>
    <cellStyle name="20% - アクセント 2" xfId="4" builtinId="34" customBuiltin="1"/>
    <cellStyle name="20% - アクセント 2 1" xfId="5" xr:uid="{00000000-0005-0000-0000-000004000000}"/>
    <cellStyle name="20% - アクセント 2 2" xfId="6" xr:uid="{00000000-0005-0000-0000-000005000000}"/>
    <cellStyle name="20% - アクセント 3" xfId="7" builtinId="38" customBuiltin="1"/>
    <cellStyle name="20% - アクセント 3 1" xfId="8" xr:uid="{00000000-0005-0000-0000-000007000000}"/>
    <cellStyle name="20% - アクセント 3 2" xfId="9" xr:uid="{00000000-0005-0000-0000-000008000000}"/>
    <cellStyle name="20% - アクセント 4" xfId="10" builtinId="42" customBuiltin="1"/>
    <cellStyle name="20% - アクセント 4 1" xfId="11" xr:uid="{00000000-0005-0000-0000-00000A000000}"/>
    <cellStyle name="20% - アクセント 4 2" xfId="12" xr:uid="{00000000-0005-0000-0000-00000B000000}"/>
    <cellStyle name="20% - アクセント 5" xfId="13" builtinId="46" customBuiltin="1"/>
    <cellStyle name="20% - アクセント 5 1" xfId="14" xr:uid="{00000000-0005-0000-0000-00000D000000}"/>
    <cellStyle name="20% - アクセント 5 2" xfId="15" xr:uid="{00000000-0005-0000-0000-00000E000000}"/>
    <cellStyle name="20% - アクセント 6" xfId="16" builtinId="50" customBuiltin="1"/>
    <cellStyle name="20% - アクセント 6 1" xfId="17" xr:uid="{00000000-0005-0000-0000-000010000000}"/>
    <cellStyle name="20% - アクセント 6 2" xfId="18" xr:uid="{00000000-0005-0000-0000-000011000000}"/>
    <cellStyle name="40% - アクセント 1" xfId="19" builtinId="31" customBuiltin="1"/>
    <cellStyle name="40% - アクセント 1 1" xfId="20" xr:uid="{00000000-0005-0000-0000-000013000000}"/>
    <cellStyle name="40% - アクセント 1 2" xfId="21" xr:uid="{00000000-0005-0000-0000-000014000000}"/>
    <cellStyle name="40% - アクセント 2" xfId="22" builtinId="35" customBuiltin="1"/>
    <cellStyle name="40% - アクセント 2 1" xfId="23" xr:uid="{00000000-0005-0000-0000-000016000000}"/>
    <cellStyle name="40% - アクセント 2 2" xfId="24" xr:uid="{00000000-0005-0000-0000-000017000000}"/>
    <cellStyle name="40% - アクセント 3" xfId="25" builtinId="39" customBuiltin="1"/>
    <cellStyle name="40% - アクセント 3 1" xfId="26" xr:uid="{00000000-0005-0000-0000-000019000000}"/>
    <cellStyle name="40% - アクセント 3 2" xfId="27" xr:uid="{00000000-0005-0000-0000-00001A000000}"/>
    <cellStyle name="40% - アクセント 4" xfId="28" builtinId="43" customBuiltin="1"/>
    <cellStyle name="40% - アクセント 4 1" xfId="29" xr:uid="{00000000-0005-0000-0000-00001C000000}"/>
    <cellStyle name="40% - アクセント 4 2" xfId="30" xr:uid="{00000000-0005-0000-0000-00001D000000}"/>
    <cellStyle name="40% - アクセント 5" xfId="31" builtinId="47" customBuiltin="1"/>
    <cellStyle name="40% - アクセント 5 1" xfId="32" xr:uid="{00000000-0005-0000-0000-00001F000000}"/>
    <cellStyle name="40% - アクセント 5 2" xfId="33" xr:uid="{00000000-0005-0000-0000-000020000000}"/>
    <cellStyle name="40% - アクセント 6" xfId="34" builtinId="51" customBuiltin="1"/>
    <cellStyle name="40% - アクセント 6 1" xfId="35" xr:uid="{00000000-0005-0000-0000-000022000000}"/>
    <cellStyle name="40% - アクセント 6 2" xfId="36" xr:uid="{00000000-0005-0000-0000-000023000000}"/>
    <cellStyle name="60% - アクセント 1" xfId="37" builtinId="32" customBuiltin="1"/>
    <cellStyle name="60% - アクセント 1 1" xfId="38" xr:uid="{00000000-0005-0000-0000-000025000000}"/>
    <cellStyle name="60% - アクセント 1 2" xfId="39" xr:uid="{00000000-0005-0000-0000-000026000000}"/>
    <cellStyle name="60% - アクセント 2" xfId="40" builtinId="36" customBuiltin="1"/>
    <cellStyle name="60% - アクセント 2 1" xfId="41" xr:uid="{00000000-0005-0000-0000-000028000000}"/>
    <cellStyle name="60% - アクセント 2 2" xfId="42" xr:uid="{00000000-0005-0000-0000-000029000000}"/>
    <cellStyle name="60% - アクセント 3" xfId="43" builtinId="40" customBuiltin="1"/>
    <cellStyle name="60% - アクセント 3 1" xfId="44" xr:uid="{00000000-0005-0000-0000-00002B000000}"/>
    <cellStyle name="60% - アクセント 3 2" xfId="45" xr:uid="{00000000-0005-0000-0000-00002C000000}"/>
    <cellStyle name="60% - アクセント 4" xfId="46" builtinId="44" customBuiltin="1"/>
    <cellStyle name="60% - アクセント 4 1" xfId="47" xr:uid="{00000000-0005-0000-0000-00002E000000}"/>
    <cellStyle name="60% - アクセント 4 2" xfId="48" xr:uid="{00000000-0005-0000-0000-00002F000000}"/>
    <cellStyle name="60% - アクセント 5" xfId="49" builtinId="48" customBuiltin="1"/>
    <cellStyle name="60% - アクセント 5 1" xfId="50" xr:uid="{00000000-0005-0000-0000-000031000000}"/>
    <cellStyle name="60% - アクセント 5 2" xfId="51" xr:uid="{00000000-0005-0000-0000-000032000000}"/>
    <cellStyle name="60% - アクセント 6" xfId="52" builtinId="52" customBuiltin="1"/>
    <cellStyle name="60% - アクセント 6 1" xfId="53" xr:uid="{00000000-0005-0000-0000-000034000000}"/>
    <cellStyle name="60% - アクセント 6 2" xfId="54" xr:uid="{00000000-0005-0000-0000-000035000000}"/>
    <cellStyle name="Excel Built-in Normal" xfId="55" xr:uid="{00000000-0005-0000-0000-000036000000}"/>
    <cellStyle name="アクセント 1" xfId="56" builtinId="29" customBuiltin="1"/>
    <cellStyle name="アクセント 1 1" xfId="57" xr:uid="{00000000-0005-0000-0000-000038000000}"/>
    <cellStyle name="アクセント 1 2" xfId="58" xr:uid="{00000000-0005-0000-0000-000039000000}"/>
    <cellStyle name="アクセント 2" xfId="59" builtinId="33" customBuiltin="1"/>
    <cellStyle name="アクセント 2 1" xfId="60" xr:uid="{00000000-0005-0000-0000-00003B000000}"/>
    <cellStyle name="アクセント 2 2" xfId="61" xr:uid="{00000000-0005-0000-0000-00003C000000}"/>
    <cellStyle name="アクセント 3" xfId="62" builtinId="37" customBuiltin="1"/>
    <cellStyle name="アクセント 3 1" xfId="63" xr:uid="{00000000-0005-0000-0000-00003E000000}"/>
    <cellStyle name="アクセント 3 2" xfId="64" xr:uid="{00000000-0005-0000-0000-00003F000000}"/>
    <cellStyle name="アクセント 4" xfId="65" builtinId="41" customBuiltin="1"/>
    <cellStyle name="アクセント 4 1" xfId="66" xr:uid="{00000000-0005-0000-0000-000041000000}"/>
    <cellStyle name="アクセント 4 2" xfId="67" xr:uid="{00000000-0005-0000-0000-000042000000}"/>
    <cellStyle name="アクセント 5" xfId="68" builtinId="45" customBuiltin="1"/>
    <cellStyle name="アクセント 5 1" xfId="69" xr:uid="{00000000-0005-0000-0000-000044000000}"/>
    <cellStyle name="アクセント 5 2" xfId="70" xr:uid="{00000000-0005-0000-0000-000045000000}"/>
    <cellStyle name="アクセント 6" xfId="71" builtinId="49" customBuiltin="1"/>
    <cellStyle name="アクセント 6 1" xfId="72" xr:uid="{00000000-0005-0000-0000-000047000000}"/>
    <cellStyle name="アクセント 6 2" xfId="73" xr:uid="{00000000-0005-0000-0000-000048000000}"/>
    <cellStyle name="タイトル" xfId="74" builtinId="15" customBuiltin="1"/>
    <cellStyle name="タイトル 1" xfId="75" xr:uid="{00000000-0005-0000-0000-00004A000000}"/>
    <cellStyle name="タイトル 2" xfId="76" xr:uid="{00000000-0005-0000-0000-00004B000000}"/>
    <cellStyle name="チェック セル" xfId="77" builtinId="23" customBuiltin="1"/>
    <cellStyle name="チェック セル 1" xfId="78" xr:uid="{00000000-0005-0000-0000-00004D000000}"/>
    <cellStyle name="チェック セル 2" xfId="79" xr:uid="{00000000-0005-0000-0000-00004E000000}"/>
    <cellStyle name="どちらでもない" xfId="80" builtinId="28" customBuiltin="1"/>
    <cellStyle name="どちらでもない 1" xfId="81" xr:uid="{00000000-0005-0000-0000-000050000000}"/>
    <cellStyle name="どちらでもない 2" xfId="82" xr:uid="{00000000-0005-0000-0000-000051000000}"/>
    <cellStyle name="パーセント 2" xfId="127" xr:uid="{00000000-0005-0000-0000-000052000000}"/>
    <cellStyle name="メモ" xfId="83" builtinId="10" customBuiltin="1"/>
    <cellStyle name="メモ 1" xfId="84" xr:uid="{00000000-0005-0000-0000-000054000000}"/>
    <cellStyle name="メモ 2" xfId="85" xr:uid="{00000000-0005-0000-0000-000055000000}"/>
    <cellStyle name="リンク セル" xfId="86" builtinId="24" customBuiltin="1"/>
    <cellStyle name="リンク セル 1" xfId="87" xr:uid="{00000000-0005-0000-0000-000057000000}"/>
    <cellStyle name="リンク セル 2" xfId="88" xr:uid="{00000000-0005-0000-0000-000058000000}"/>
    <cellStyle name="悪い" xfId="89" builtinId="27" customBuiltin="1"/>
    <cellStyle name="悪い 1" xfId="90" xr:uid="{00000000-0005-0000-0000-00005A000000}"/>
    <cellStyle name="悪い 2" xfId="91" xr:uid="{00000000-0005-0000-0000-00005B000000}"/>
    <cellStyle name="計算" xfId="92" builtinId="22" customBuiltin="1"/>
    <cellStyle name="計算 1" xfId="93" xr:uid="{00000000-0005-0000-0000-00005D000000}"/>
    <cellStyle name="計算 2" xfId="94" xr:uid="{00000000-0005-0000-0000-00005E000000}"/>
    <cellStyle name="警告文" xfId="95" builtinId="11" customBuiltin="1"/>
    <cellStyle name="警告文 1" xfId="96" xr:uid="{00000000-0005-0000-0000-000060000000}"/>
    <cellStyle name="警告文 2" xfId="97" xr:uid="{00000000-0005-0000-0000-000061000000}"/>
    <cellStyle name="見出し 1" xfId="98" builtinId="16" customBuiltin="1"/>
    <cellStyle name="見出し 1 1" xfId="99" xr:uid="{00000000-0005-0000-0000-000063000000}"/>
    <cellStyle name="見出し 1 2" xfId="100" xr:uid="{00000000-0005-0000-0000-000064000000}"/>
    <cellStyle name="見出し 2" xfId="101" builtinId="17" customBuiltin="1"/>
    <cellStyle name="見出し 2 1" xfId="102" xr:uid="{00000000-0005-0000-0000-000066000000}"/>
    <cellStyle name="見出し 2 2" xfId="103" xr:uid="{00000000-0005-0000-0000-000067000000}"/>
    <cellStyle name="見出し 3" xfId="104" builtinId="18" customBuiltin="1"/>
    <cellStyle name="見出し 3 1" xfId="105" xr:uid="{00000000-0005-0000-0000-000069000000}"/>
    <cellStyle name="見出し 3 2" xfId="106" xr:uid="{00000000-0005-0000-0000-00006A000000}"/>
    <cellStyle name="見出し 4" xfId="107" builtinId="19" customBuiltin="1"/>
    <cellStyle name="見出し 4 1" xfId="108" xr:uid="{00000000-0005-0000-0000-00006C000000}"/>
    <cellStyle name="見出し 4 2" xfId="109" xr:uid="{00000000-0005-0000-0000-00006D000000}"/>
    <cellStyle name="集計" xfId="110" builtinId="25" customBuiltin="1"/>
    <cellStyle name="集計 1" xfId="111" xr:uid="{00000000-0005-0000-0000-00006F000000}"/>
    <cellStyle name="集計 2" xfId="112" xr:uid="{00000000-0005-0000-0000-000070000000}"/>
    <cellStyle name="出力" xfId="113" builtinId="21" customBuiltin="1"/>
    <cellStyle name="出力 1" xfId="114" xr:uid="{00000000-0005-0000-0000-000072000000}"/>
    <cellStyle name="出力 2" xfId="115" xr:uid="{00000000-0005-0000-0000-000073000000}"/>
    <cellStyle name="説明文" xfId="116" builtinId="53" customBuiltin="1"/>
    <cellStyle name="説明文 1" xfId="117" xr:uid="{00000000-0005-0000-0000-000075000000}"/>
    <cellStyle name="説明文 2" xfId="118" xr:uid="{00000000-0005-0000-0000-000076000000}"/>
    <cellStyle name="入力" xfId="119" builtinId="20" customBuiltin="1"/>
    <cellStyle name="入力 1" xfId="120" xr:uid="{00000000-0005-0000-0000-000078000000}"/>
    <cellStyle name="入力 2" xfId="121" xr:uid="{00000000-0005-0000-0000-000079000000}"/>
    <cellStyle name="標準" xfId="0" builtinId="0"/>
    <cellStyle name="標準 2" xfId="125" xr:uid="{00000000-0005-0000-0000-00007B000000}"/>
    <cellStyle name="標準 3" xfId="126" xr:uid="{00000000-0005-0000-0000-00007C000000}"/>
    <cellStyle name="良い" xfId="122" builtinId="26" customBuiltin="1"/>
    <cellStyle name="良い 1" xfId="123" xr:uid="{00000000-0005-0000-0000-00007E000000}"/>
    <cellStyle name="良い 2" xfId="124" xr:uid="{00000000-0005-0000-0000-00007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1"/>
  <sheetViews>
    <sheetView tabSelected="1" topLeftCell="A21" zoomScale="80" zoomScaleNormal="80" workbookViewId="0">
      <pane xSplit="1" topLeftCell="B1" activePane="topRight" state="frozen"/>
      <selection pane="topRight" activeCell="A22" sqref="A22"/>
    </sheetView>
  </sheetViews>
  <sheetFormatPr defaultRowHeight="13"/>
  <cols>
    <col min="1" max="1" width="17.36328125" customWidth="1"/>
    <col min="2" max="17" width="6.08984375" style="1" customWidth="1"/>
    <col min="18" max="18" width="7" style="1" bestFit="1" customWidth="1"/>
    <col min="19" max="19" width="6.08984375" style="1" customWidth="1"/>
    <col min="20" max="26" width="7.08984375" customWidth="1"/>
    <col min="27" max="27" width="9.26953125" customWidth="1"/>
    <col min="28" max="30" width="7.08984375" customWidth="1"/>
  </cols>
  <sheetData>
    <row r="1" spans="1:31" ht="39" hidden="1" customHeight="1">
      <c r="A1" s="2" t="s">
        <v>0</v>
      </c>
      <c r="D1" s="3"/>
    </row>
    <row r="2" spans="1:31" s="1" customFormat="1" ht="27" hidden="1" customHeight="1">
      <c r="A2" s="90" t="s">
        <v>1</v>
      </c>
      <c r="B2" s="127" t="s">
        <v>2</v>
      </c>
      <c r="C2" s="127"/>
      <c r="D2" s="127"/>
      <c r="E2" s="128" t="s">
        <v>32</v>
      </c>
      <c r="F2" s="129"/>
      <c r="G2" s="127"/>
      <c r="H2" s="128" t="s">
        <v>26</v>
      </c>
      <c r="I2" s="129"/>
      <c r="J2" s="127"/>
      <c r="K2" s="130" t="s">
        <v>34</v>
      </c>
      <c r="L2" s="130"/>
      <c r="M2" s="130"/>
      <c r="N2" s="112"/>
      <c r="O2" s="112"/>
      <c r="P2" s="112"/>
      <c r="Q2" s="131" t="s">
        <v>23</v>
      </c>
      <c r="R2" s="132"/>
      <c r="S2" s="132"/>
      <c r="T2" s="5" t="s">
        <v>3</v>
      </c>
      <c r="U2" s="6" t="s">
        <v>4</v>
      </c>
      <c r="V2" s="8" t="s">
        <v>5</v>
      </c>
      <c r="W2" s="9" t="s">
        <v>6</v>
      </c>
      <c r="X2" s="5" t="s">
        <v>7</v>
      </c>
      <c r="Y2" s="6" t="s">
        <v>8</v>
      </c>
      <c r="Z2" s="7" t="s">
        <v>9</v>
      </c>
      <c r="AA2" s="5" t="s">
        <v>10</v>
      </c>
      <c r="AB2" s="6" t="s">
        <v>11</v>
      </c>
      <c r="AC2" s="6" t="s">
        <v>12</v>
      </c>
      <c r="AD2" s="6" t="s">
        <v>13</v>
      </c>
      <c r="AE2" s="10" t="s">
        <v>14</v>
      </c>
    </row>
    <row r="3" spans="1:31" ht="17.25" hidden="1" customHeight="1">
      <c r="A3" s="138" t="s">
        <v>2</v>
      </c>
      <c r="B3" s="141"/>
      <c r="C3" s="118"/>
      <c r="D3" s="133"/>
      <c r="E3" s="11"/>
      <c r="F3" s="53" t="s">
        <v>15</v>
      </c>
      <c r="G3" s="41"/>
      <c r="H3" s="41"/>
      <c r="I3" s="53" t="s">
        <v>15</v>
      </c>
      <c r="J3" s="41"/>
      <c r="K3" s="41"/>
      <c r="L3" s="53" t="s">
        <v>15</v>
      </c>
      <c r="M3" s="41"/>
      <c r="N3" s="88"/>
      <c r="O3" s="53"/>
      <c r="P3" s="89"/>
      <c r="Q3" s="86"/>
      <c r="R3" s="87" t="s">
        <v>15</v>
      </c>
      <c r="S3" s="86"/>
      <c r="T3" s="83">
        <f t="shared" ref="T3:T16" si="0">IF(B3&gt;D3,1,"0")+IF(E3&gt;G3,1,"0")+IF(H3&gt;J3,1,"0")+IF(K3&gt;M3,1,"0")+IF(N3&gt;P3,1,"0")+IF(Q3&gt;S3,1,"0")</f>
        <v>0</v>
      </c>
      <c r="U3" s="13">
        <f t="shared" ref="U3:U19" si="1">IF(B3="",0,IF(B3=D3,1,"0"))+IF(E3="",0,IF(E3=G3,1,"0"))+IF(H3="",0,IF(H3=J3,1,"0"))+IF(K3="",0,IF(K3=M3,1,"0"))+IF(N3="",0,IF(N3=P3,1,"0")+IF(Q3="",0,IF(Q3=S3,1,"0")))</f>
        <v>0</v>
      </c>
      <c r="V3" s="14">
        <f t="shared" ref="V3:V16" si="2">IF(B3&lt;D3,1,"0")+IF(E3&lt;G3,1,"0")+IF(H3&lt;J3,1,"0")+IF(K3&lt;M3,1,"0")+IF(N3&lt;P3,1,"0"+IF(Q3&lt;S3,1,"0"))</f>
        <v>0</v>
      </c>
      <c r="W3" s="15">
        <f t="shared" ref="W3:W16" si="3">T3*3+U3*1+V3*0</f>
        <v>0</v>
      </c>
      <c r="X3" s="16">
        <f t="shared" ref="X3:X16" si="4">B3+E3+H3+K3+N3+Q3</f>
        <v>0</v>
      </c>
      <c r="Y3" s="17">
        <f t="shared" ref="Y3:Y16" si="5">D3+G3+J3+M3+P3+S3</f>
        <v>0</v>
      </c>
      <c r="Z3" s="18">
        <f t="shared" ref="Z3:Z16" si="6">X3-Y3</f>
        <v>0</v>
      </c>
      <c r="AA3" s="102">
        <f>RANK(AB3,$AB$3:$AB$19)</f>
        <v>1</v>
      </c>
      <c r="AB3" s="108">
        <f>SUM(W3:W5)</f>
        <v>0</v>
      </c>
      <c r="AC3" s="108">
        <f>SUM(X3:X5)</f>
        <v>0</v>
      </c>
      <c r="AD3" s="108">
        <f>SUM(Y3:Y5)</f>
        <v>0</v>
      </c>
      <c r="AE3" s="105">
        <f>AC3-AD3</f>
        <v>0</v>
      </c>
    </row>
    <row r="4" spans="1:31" ht="17.25" hidden="1" customHeight="1">
      <c r="A4" s="139"/>
      <c r="B4" s="142"/>
      <c r="C4" s="121"/>
      <c r="D4" s="134"/>
      <c r="E4" s="29"/>
      <c r="F4" s="57" t="s">
        <v>15</v>
      </c>
      <c r="G4" s="29"/>
      <c r="H4" s="29"/>
      <c r="I4" s="57" t="s">
        <v>15</v>
      </c>
      <c r="J4" s="29"/>
      <c r="K4" s="29"/>
      <c r="L4" s="57" t="s">
        <v>15</v>
      </c>
      <c r="M4" s="29"/>
      <c r="N4" s="57"/>
      <c r="O4" s="57"/>
      <c r="P4" s="57"/>
      <c r="Q4" s="61"/>
      <c r="R4" s="57" t="s">
        <v>15</v>
      </c>
      <c r="S4" s="61"/>
      <c r="T4" s="62">
        <f t="shared" si="0"/>
        <v>0</v>
      </c>
      <c r="U4" s="63">
        <f t="shared" si="1"/>
        <v>0</v>
      </c>
      <c r="V4" s="64">
        <f t="shared" si="2"/>
        <v>0</v>
      </c>
      <c r="W4" s="65">
        <f t="shared" si="3"/>
        <v>0</v>
      </c>
      <c r="X4" s="66">
        <f t="shared" si="4"/>
        <v>0</v>
      </c>
      <c r="Y4" s="63">
        <f t="shared" si="5"/>
        <v>0</v>
      </c>
      <c r="Z4" s="67">
        <f t="shared" si="6"/>
        <v>0</v>
      </c>
      <c r="AA4" s="103"/>
      <c r="AB4" s="109"/>
      <c r="AC4" s="109"/>
      <c r="AD4" s="109"/>
      <c r="AE4" s="106"/>
    </row>
    <row r="5" spans="1:31" ht="17.25" hidden="1" customHeight="1">
      <c r="A5" s="140"/>
      <c r="B5" s="143"/>
      <c r="C5" s="124"/>
      <c r="D5" s="135"/>
      <c r="E5" s="19"/>
      <c r="F5" s="54"/>
      <c r="G5" s="19"/>
      <c r="H5" s="19"/>
      <c r="I5" s="54"/>
      <c r="J5" s="19"/>
      <c r="K5" s="19"/>
      <c r="L5" s="54"/>
      <c r="M5" s="19"/>
      <c r="N5" s="54"/>
      <c r="O5" s="54"/>
      <c r="P5" s="54"/>
      <c r="Q5" s="60"/>
      <c r="R5" s="54"/>
      <c r="S5" s="74"/>
      <c r="T5" s="20">
        <f>IF(B5&gt;D5,1,"0")+IF(E5&gt;G5,1,"0")+IF(H5&gt;J5,1,"0")+IF(K5&gt;M5,1,"0")+IF(N5&gt;P5,1,"0")+IF(Q5&gt;S5,1,"0")</f>
        <v>0</v>
      </c>
      <c r="U5" s="21">
        <f>IF(B5="",0,IF(B5=D5,1,"0"))+IF(E5="",0,IF(E5=G5,1,"0"))+IF(H5="",0,IF(H5=J5,1,"0"))+IF(K5="",0,IF(K5=M5,1,"0"))+IF(N5="",0,IF(N5=P5,1,"0")+IF(Q5="",0,IF(Q5=S5,1,"0")))</f>
        <v>0</v>
      </c>
      <c r="V5" s="22">
        <f>IF(B5&lt;D5,1,"0")+IF(E5&lt;G5,1,"0")+IF(H5&lt;J5,1,"0")+IF(K5&lt;M5,1,"0")+IF(N5&lt;P5,1,"0"+IF(Q5&lt;S5,1,"0"))</f>
        <v>0</v>
      </c>
      <c r="W5" s="23">
        <f>T5*3+U5*1+V5*0</f>
        <v>0</v>
      </c>
      <c r="X5" s="24">
        <f>B5+E5+H5+K5+N5+Q5</f>
        <v>0</v>
      </c>
      <c r="Y5" s="21">
        <f>D5+G5+J5+M5+P5+S5</f>
        <v>0</v>
      </c>
      <c r="Z5" s="25">
        <f>X5-Y5</f>
        <v>0</v>
      </c>
      <c r="AA5" s="104"/>
      <c r="AB5" s="110"/>
      <c r="AC5" s="110"/>
      <c r="AD5" s="110"/>
      <c r="AE5" s="107"/>
    </row>
    <row r="6" spans="1:31" ht="17.25" hidden="1" customHeight="1">
      <c r="A6" s="138" t="s">
        <v>27</v>
      </c>
      <c r="B6" s="11"/>
      <c r="C6" s="53" t="s">
        <v>15</v>
      </c>
      <c r="D6" s="11"/>
      <c r="E6" s="117"/>
      <c r="F6" s="118"/>
      <c r="G6" s="133"/>
      <c r="H6" s="11"/>
      <c r="I6" s="53" t="s">
        <v>15</v>
      </c>
      <c r="J6" s="11"/>
      <c r="K6" s="11"/>
      <c r="L6" s="53" t="s">
        <v>15</v>
      </c>
      <c r="M6" s="11"/>
      <c r="N6" s="88"/>
      <c r="O6" s="53"/>
      <c r="P6" s="88"/>
      <c r="Q6" s="11"/>
      <c r="R6" s="53" t="s">
        <v>15</v>
      </c>
      <c r="S6" s="11"/>
      <c r="T6" s="12">
        <f t="shared" si="0"/>
        <v>0</v>
      </c>
      <c r="U6" s="13">
        <f t="shared" si="1"/>
        <v>0</v>
      </c>
      <c r="V6" s="14">
        <f t="shared" si="2"/>
        <v>0</v>
      </c>
      <c r="W6" s="26">
        <f t="shared" si="3"/>
        <v>0</v>
      </c>
      <c r="X6" s="27">
        <f t="shared" si="4"/>
        <v>0</v>
      </c>
      <c r="Y6" s="13">
        <f t="shared" si="5"/>
        <v>0</v>
      </c>
      <c r="Z6" s="28">
        <f t="shared" si="6"/>
        <v>0</v>
      </c>
      <c r="AA6" s="102">
        <f>RANK(AB6,$AB$3:$AB$19)</f>
        <v>1</v>
      </c>
      <c r="AB6" s="108">
        <f>SUM(W6:W8)</f>
        <v>0</v>
      </c>
      <c r="AC6" s="108">
        <f>SUM(X6:X8)</f>
        <v>0</v>
      </c>
      <c r="AD6" s="108">
        <f>SUM(Y6:Y8)</f>
        <v>0</v>
      </c>
      <c r="AE6" s="105">
        <f>AC6-AD6</f>
        <v>0</v>
      </c>
    </row>
    <row r="7" spans="1:31" ht="17.25" hidden="1" customHeight="1">
      <c r="A7" s="139"/>
      <c r="B7" s="29"/>
      <c r="C7" s="57" t="s">
        <v>15</v>
      </c>
      <c r="D7" s="29"/>
      <c r="E7" s="120"/>
      <c r="F7" s="121"/>
      <c r="G7" s="134"/>
      <c r="H7" s="29"/>
      <c r="I7" s="57" t="s">
        <v>15</v>
      </c>
      <c r="J7" s="29"/>
      <c r="K7" s="61"/>
      <c r="L7" s="57" t="s">
        <v>15</v>
      </c>
      <c r="M7" s="61"/>
      <c r="N7" s="57"/>
      <c r="O7" s="57"/>
      <c r="P7" s="57"/>
      <c r="Q7" s="29"/>
      <c r="R7" s="57" t="s">
        <v>15</v>
      </c>
      <c r="S7" s="29"/>
      <c r="T7" s="62">
        <f t="shared" si="0"/>
        <v>0</v>
      </c>
      <c r="U7" s="63">
        <f t="shared" si="1"/>
        <v>0</v>
      </c>
      <c r="V7" s="64">
        <f t="shared" si="2"/>
        <v>0</v>
      </c>
      <c r="W7" s="65">
        <f t="shared" si="3"/>
        <v>0</v>
      </c>
      <c r="X7" s="66">
        <f t="shared" si="4"/>
        <v>0</v>
      </c>
      <c r="Y7" s="63">
        <f t="shared" si="5"/>
        <v>0</v>
      </c>
      <c r="Z7" s="67">
        <f t="shared" si="6"/>
        <v>0</v>
      </c>
      <c r="AA7" s="103"/>
      <c r="AB7" s="109"/>
      <c r="AC7" s="109"/>
      <c r="AD7" s="109"/>
      <c r="AE7" s="106"/>
    </row>
    <row r="8" spans="1:31" ht="17.25" hidden="1" customHeight="1">
      <c r="A8" s="140"/>
      <c r="B8" s="19"/>
      <c r="C8" s="54"/>
      <c r="D8" s="19"/>
      <c r="E8" s="123"/>
      <c r="F8" s="124"/>
      <c r="G8" s="135"/>
      <c r="H8" s="19"/>
      <c r="I8" s="54"/>
      <c r="J8" s="19"/>
      <c r="K8" s="60"/>
      <c r="L8" s="54"/>
      <c r="M8" s="60"/>
      <c r="N8" s="54"/>
      <c r="O8" s="54"/>
      <c r="P8" s="54"/>
      <c r="Q8" s="19"/>
      <c r="R8" s="54"/>
      <c r="S8" s="19"/>
      <c r="T8" s="20">
        <f>IF(B8&gt;D8,1,"0")+IF(E8&gt;G8,1,"0")+IF(H8&gt;J8,1,"0")+IF(K8&gt;M8,1,"0")+IF(N8&gt;P8,1,"0")+IF(Q8&gt;S8,1,"0")</f>
        <v>0</v>
      </c>
      <c r="U8" s="21">
        <f>IF(B8="",0,IF(B8=D8,1,"0"))+IF(E8="",0,IF(E8=G8,1,"0"))+IF(H8="",0,IF(H8=J8,1,"0"))+IF(K8="",0,IF(K8=M8,1,"0"))+IF(N8="",0,IF(N8=P8,1,"0")+IF(Q8="",0,IF(Q8=S8,1,"0")))</f>
        <v>0</v>
      </c>
      <c r="V8" s="22">
        <f>IF(B8&lt;D8,1,"0")+IF(E8&lt;G8,1,"0")+IF(H8&lt;J8,1,"0")+IF(K8&lt;M8,1,"0")+IF(N8&lt;P8,1,"0"+IF(Q8&lt;S8,1,"0"))</f>
        <v>0</v>
      </c>
      <c r="W8" s="23">
        <f>T8*3+U8*1+V8*0</f>
        <v>0</v>
      </c>
      <c r="X8" s="24">
        <f>B8+E8+H8+K8+N8+Q8</f>
        <v>0</v>
      </c>
      <c r="Y8" s="21">
        <f>D8+G8+J8+M8+P8+S8</f>
        <v>0</v>
      </c>
      <c r="Z8" s="25">
        <f>X8-Y8</f>
        <v>0</v>
      </c>
      <c r="AA8" s="104"/>
      <c r="AB8" s="110"/>
      <c r="AC8" s="110"/>
      <c r="AD8" s="110"/>
      <c r="AE8" s="107"/>
    </row>
    <row r="9" spans="1:31" ht="17.25" hidden="1" customHeight="1">
      <c r="A9" s="138" t="s">
        <v>26</v>
      </c>
      <c r="B9" s="11"/>
      <c r="C9" s="53" t="s">
        <v>15</v>
      </c>
      <c r="D9" s="11"/>
      <c r="E9" s="11"/>
      <c r="F9" s="53" t="s">
        <v>15</v>
      </c>
      <c r="G9" s="11"/>
      <c r="H9" s="117"/>
      <c r="I9" s="118"/>
      <c r="J9" s="133"/>
      <c r="K9" s="11"/>
      <c r="L9" s="53" t="s">
        <v>15</v>
      </c>
      <c r="M9" s="11"/>
      <c r="N9" s="88"/>
      <c r="O9" s="53"/>
      <c r="P9" s="88"/>
      <c r="Q9" s="73"/>
      <c r="R9" s="53" t="s">
        <v>15</v>
      </c>
      <c r="S9" s="73"/>
      <c r="T9" s="12">
        <f t="shared" si="0"/>
        <v>0</v>
      </c>
      <c r="U9" s="13">
        <f t="shared" si="1"/>
        <v>0</v>
      </c>
      <c r="V9" s="14">
        <f t="shared" si="2"/>
        <v>0</v>
      </c>
      <c r="W9" s="26">
        <f t="shared" si="3"/>
        <v>0</v>
      </c>
      <c r="X9" s="27">
        <f t="shared" si="4"/>
        <v>0</v>
      </c>
      <c r="Y9" s="13">
        <f t="shared" si="5"/>
        <v>0</v>
      </c>
      <c r="Z9" s="28">
        <f t="shared" si="6"/>
        <v>0</v>
      </c>
      <c r="AA9" s="102">
        <f>RANK(AB9,$AB$3:$AB$19)</f>
        <v>1</v>
      </c>
      <c r="AB9" s="108">
        <f>SUM(W9:W11)</f>
        <v>0</v>
      </c>
      <c r="AC9" s="108">
        <f>SUM(X9:X11)</f>
        <v>0</v>
      </c>
      <c r="AD9" s="108">
        <f>SUM(Y9:Y11)</f>
        <v>0</v>
      </c>
      <c r="AE9" s="105">
        <f>AC9-AD9</f>
        <v>0</v>
      </c>
    </row>
    <row r="10" spans="1:31" ht="17.25" hidden="1" customHeight="1">
      <c r="A10" s="139"/>
      <c r="B10" s="29"/>
      <c r="C10" s="57" t="s">
        <v>15</v>
      </c>
      <c r="D10" s="29"/>
      <c r="E10" s="29"/>
      <c r="F10" s="57" t="s">
        <v>15</v>
      </c>
      <c r="G10" s="29"/>
      <c r="H10" s="120"/>
      <c r="I10" s="121"/>
      <c r="J10" s="134"/>
      <c r="K10" s="29"/>
      <c r="L10" s="57" t="s">
        <v>15</v>
      </c>
      <c r="M10" s="29"/>
      <c r="N10" s="57"/>
      <c r="O10" s="57"/>
      <c r="P10" s="57"/>
      <c r="Q10" s="61"/>
      <c r="R10" s="57" t="s">
        <v>15</v>
      </c>
      <c r="S10" s="61"/>
      <c r="T10" s="62">
        <f t="shared" si="0"/>
        <v>0</v>
      </c>
      <c r="U10" s="63">
        <f t="shared" si="1"/>
        <v>0</v>
      </c>
      <c r="V10" s="64">
        <f t="shared" si="2"/>
        <v>0</v>
      </c>
      <c r="W10" s="65">
        <f t="shared" si="3"/>
        <v>0</v>
      </c>
      <c r="X10" s="66">
        <f t="shared" si="4"/>
        <v>0</v>
      </c>
      <c r="Y10" s="63">
        <f t="shared" si="5"/>
        <v>0</v>
      </c>
      <c r="Z10" s="67">
        <f t="shared" si="6"/>
        <v>0</v>
      </c>
      <c r="AA10" s="103"/>
      <c r="AB10" s="109"/>
      <c r="AC10" s="109"/>
      <c r="AD10" s="109"/>
      <c r="AE10" s="106"/>
    </row>
    <row r="11" spans="1:31" ht="17.25" hidden="1" customHeight="1">
      <c r="A11" s="140"/>
      <c r="B11" s="19"/>
      <c r="C11" s="54"/>
      <c r="D11" s="19"/>
      <c r="E11" s="19"/>
      <c r="F11" s="54"/>
      <c r="G11" s="19"/>
      <c r="H11" s="123"/>
      <c r="I11" s="124"/>
      <c r="J11" s="135"/>
      <c r="K11" s="19"/>
      <c r="L11" s="54"/>
      <c r="M11" s="19"/>
      <c r="N11" s="54"/>
      <c r="O11" s="54"/>
      <c r="P11" s="54"/>
      <c r="Q11" s="60"/>
      <c r="R11" s="54"/>
      <c r="S11" s="60"/>
      <c r="T11" s="20">
        <f>IF(B11&gt;D11,1,"0")+IF(E11&gt;G11,1,"0")+IF(H11&gt;J11,1,"0")+IF(K11&gt;M11,1,"0")+IF(N11&gt;P11,1,"0")+IF(Q11&gt;S11,1,"0")</f>
        <v>0</v>
      </c>
      <c r="U11" s="21">
        <f>IF(B11="",0,IF(B11=D11,1,"0"))+IF(E11="",0,IF(E11=G11,1,"0"))+IF(H11="",0,IF(H11=J11,1,"0"))+IF(K11="",0,IF(K11=M11,1,"0"))+IF(N11="",0,IF(N11=P11,1,"0")+IF(Q11="",0,IF(Q11=S11,1,"0")))</f>
        <v>0</v>
      </c>
      <c r="V11" s="22">
        <f>IF(B11&lt;D11,1,"0")+IF(E11&lt;G11,1,"0")+IF(H11&lt;J11,1,"0")+IF(K11&lt;M11,1,"0")+IF(N11&lt;P11,1,"0"+IF(Q11&lt;S11,1,"0"))</f>
        <v>0</v>
      </c>
      <c r="W11" s="23">
        <f>T11*3+U11*1+V11*0</f>
        <v>0</v>
      </c>
      <c r="X11" s="24">
        <f>B11+E11+H11+K11+N11+Q11</f>
        <v>0</v>
      </c>
      <c r="Y11" s="21">
        <f>D11+G11+J11+M11+P11+S11</f>
        <v>0</v>
      </c>
      <c r="Z11" s="25">
        <f>X11-Y11</f>
        <v>0</v>
      </c>
      <c r="AA11" s="104"/>
      <c r="AB11" s="110"/>
      <c r="AC11" s="110"/>
      <c r="AD11" s="110"/>
      <c r="AE11" s="107"/>
    </row>
    <row r="12" spans="1:31" ht="17.25" hidden="1" customHeight="1">
      <c r="A12" s="138" t="s">
        <v>34</v>
      </c>
      <c r="B12" s="11"/>
      <c r="C12" s="53" t="s">
        <v>15</v>
      </c>
      <c r="D12" s="11"/>
      <c r="E12" s="11"/>
      <c r="F12" s="53" t="s">
        <v>15</v>
      </c>
      <c r="G12" s="11"/>
      <c r="H12" s="11"/>
      <c r="I12" s="53" t="s">
        <v>15</v>
      </c>
      <c r="J12" s="11"/>
      <c r="K12" s="117"/>
      <c r="L12" s="118"/>
      <c r="M12" s="133"/>
      <c r="N12" s="88"/>
      <c r="O12" s="53"/>
      <c r="P12" s="88"/>
      <c r="Q12" s="73"/>
      <c r="R12" s="53" t="s">
        <v>15</v>
      </c>
      <c r="S12" s="73"/>
      <c r="T12" s="12">
        <f t="shared" si="0"/>
        <v>0</v>
      </c>
      <c r="U12" s="13">
        <f t="shared" si="1"/>
        <v>0</v>
      </c>
      <c r="V12" s="14">
        <f t="shared" si="2"/>
        <v>0</v>
      </c>
      <c r="W12" s="26">
        <f t="shared" si="3"/>
        <v>0</v>
      </c>
      <c r="X12" s="27">
        <f t="shared" si="4"/>
        <v>0</v>
      </c>
      <c r="Y12" s="13">
        <f t="shared" si="5"/>
        <v>0</v>
      </c>
      <c r="Z12" s="28">
        <f t="shared" si="6"/>
        <v>0</v>
      </c>
      <c r="AA12" s="102">
        <f>RANK(AB12,$AB$3:$AB$19)</f>
        <v>1</v>
      </c>
      <c r="AB12" s="108">
        <f>SUM(W12:W14)</f>
        <v>0</v>
      </c>
      <c r="AC12" s="108">
        <f>SUM(X12:X14)</f>
        <v>0</v>
      </c>
      <c r="AD12" s="108">
        <f>SUM(Y12:Y14)</f>
        <v>0</v>
      </c>
      <c r="AE12" s="105">
        <f>AC12-AD12</f>
        <v>0</v>
      </c>
    </row>
    <row r="13" spans="1:31" ht="17.25" hidden="1" customHeight="1">
      <c r="A13" s="139"/>
      <c r="B13" s="29"/>
      <c r="C13" s="57" t="s">
        <v>15</v>
      </c>
      <c r="D13" s="29"/>
      <c r="E13" s="61"/>
      <c r="F13" s="57" t="s">
        <v>15</v>
      </c>
      <c r="G13" s="61"/>
      <c r="H13" s="29"/>
      <c r="I13" s="57" t="s">
        <v>15</v>
      </c>
      <c r="J13" s="29"/>
      <c r="K13" s="120"/>
      <c r="L13" s="121"/>
      <c r="M13" s="134"/>
      <c r="N13" s="57"/>
      <c r="O13" s="57"/>
      <c r="P13" s="57"/>
      <c r="Q13" s="61"/>
      <c r="R13" s="57" t="s">
        <v>15</v>
      </c>
      <c r="S13" s="61"/>
      <c r="T13" s="62">
        <f>IF(B13&gt;D13,1,"0")+IF(E13&gt;G13,1,"0")+IF(H13&gt;J13,1,"0")+IF(K13&gt;M13,1,"0")+IF(N13&gt;P13,1,"0")+IF(Q13&gt;S13,1,"0")</f>
        <v>0</v>
      </c>
      <c r="U13" s="63">
        <f t="shared" si="1"/>
        <v>0</v>
      </c>
      <c r="V13" s="64">
        <f t="shared" si="2"/>
        <v>0</v>
      </c>
      <c r="W13" s="65">
        <f t="shared" si="3"/>
        <v>0</v>
      </c>
      <c r="X13" s="66">
        <f t="shared" si="4"/>
        <v>0</v>
      </c>
      <c r="Y13" s="63">
        <f t="shared" si="5"/>
        <v>0</v>
      </c>
      <c r="Z13" s="67">
        <f t="shared" si="6"/>
        <v>0</v>
      </c>
      <c r="AA13" s="103"/>
      <c r="AB13" s="109"/>
      <c r="AC13" s="109"/>
      <c r="AD13" s="109"/>
      <c r="AE13" s="106"/>
    </row>
    <row r="14" spans="1:31" ht="17.25" hidden="1" customHeight="1">
      <c r="A14" s="140"/>
      <c r="B14" s="19"/>
      <c r="C14" s="54"/>
      <c r="D14" s="19"/>
      <c r="E14" s="60"/>
      <c r="F14" s="54"/>
      <c r="G14" s="60"/>
      <c r="H14" s="19"/>
      <c r="I14" s="54"/>
      <c r="J14" s="19"/>
      <c r="K14" s="123"/>
      <c r="L14" s="124"/>
      <c r="M14" s="135"/>
      <c r="N14" s="54"/>
      <c r="O14" s="54"/>
      <c r="P14" s="54"/>
      <c r="Q14" s="60"/>
      <c r="R14" s="54"/>
      <c r="S14" s="60"/>
      <c r="T14" s="20">
        <f>IF(B14&gt;D14,1,"0")+IF(E14&gt;G14,1,"0")+IF(H14&gt;J14,1,"0")+IF(K14&gt;M14,1,"0")+IF(N14&gt;P14,1,"0")+IF(Q14&gt;S14,1,"0")</f>
        <v>0</v>
      </c>
      <c r="U14" s="21">
        <f>IF(B14="",0,IF(B14=D14,1,"0"))+IF(E14="",0,IF(E14=G14,1,"0"))+IF(H14="",0,IF(H14=J14,1,"0"))+IF(K14="",0,IF(K14=M14,1,"0"))+IF(N14="",0,IF(N14=P14,1,"0")+IF(Q14="",0,IF(Q14=S14,1,"0")))</f>
        <v>0</v>
      </c>
      <c r="V14" s="22">
        <f>IF(B14&lt;D14,1,"0")+IF(E14&lt;G14,1,"0")+IF(H14&lt;J14,1,"0")+IF(K14&lt;M14,1,"0")+IF(N14&lt;P14,1,"0"+IF(Q14&lt;S14,1,"0"))</f>
        <v>0</v>
      </c>
      <c r="W14" s="23">
        <f>T14*3+U14*1+V14*0</f>
        <v>0</v>
      </c>
      <c r="X14" s="24">
        <f>B14+E14+H14+K14+N14+Q14</f>
        <v>0</v>
      </c>
      <c r="Y14" s="21">
        <f>D14+G14+J14+M14+P14+S14</f>
        <v>0</v>
      </c>
      <c r="Z14" s="25">
        <f>X14-Y14</f>
        <v>0</v>
      </c>
      <c r="AA14" s="104"/>
      <c r="AB14" s="110"/>
      <c r="AC14" s="110"/>
      <c r="AD14" s="110"/>
      <c r="AE14" s="107"/>
    </row>
    <row r="15" spans="1:31" ht="17.25" hidden="1" customHeight="1">
      <c r="A15" s="114"/>
      <c r="B15" s="11"/>
      <c r="C15" s="53" t="s">
        <v>15</v>
      </c>
      <c r="D15" s="11"/>
      <c r="E15" s="11"/>
      <c r="F15" s="53" t="s">
        <v>15</v>
      </c>
      <c r="G15" s="11"/>
      <c r="H15" s="11"/>
      <c r="I15" s="53" t="s">
        <v>15</v>
      </c>
      <c r="J15" s="11"/>
      <c r="K15" s="11"/>
      <c r="L15" s="53" t="s">
        <v>15</v>
      </c>
      <c r="M15" s="11"/>
      <c r="N15" s="117"/>
      <c r="O15" s="118"/>
      <c r="P15" s="133"/>
      <c r="Q15" s="73"/>
      <c r="R15" s="53" t="s">
        <v>15</v>
      </c>
      <c r="S15" s="73"/>
      <c r="T15" s="12">
        <f t="shared" si="0"/>
        <v>0</v>
      </c>
      <c r="U15" s="13">
        <f t="shared" si="1"/>
        <v>0</v>
      </c>
      <c r="V15" s="14">
        <f t="shared" si="2"/>
        <v>0</v>
      </c>
      <c r="W15" s="26">
        <f t="shared" si="3"/>
        <v>0</v>
      </c>
      <c r="X15" s="27">
        <f t="shared" si="4"/>
        <v>0</v>
      </c>
      <c r="Y15" s="13">
        <f t="shared" si="5"/>
        <v>0</v>
      </c>
      <c r="Z15" s="28">
        <f t="shared" si="6"/>
        <v>0</v>
      </c>
      <c r="AA15" s="102">
        <f>RANK(AB15,$AB$3:$AB$19)</f>
        <v>1</v>
      </c>
      <c r="AB15" s="108">
        <f>SUM(W15:W17)</f>
        <v>0</v>
      </c>
      <c r="AC15" s="108">
        <f>SUM(X15:X17)</f>
        <v>0</v>
      </c>
      <c r="AD15" s="108">
        <f>SUM(Y15:Y17)</f>
        <v>0</v>
      </c>
      <c r="AE15" s="105">
        <f>AC15-AD15</f>
        <v>0</v>
      </c>
    </row>
    <row r="16" spans="1:31" ht="17.25" hidden="1" customHeight="1">
      <c r="A16" s="115"/>
      <c r="B16" s="29"/>
      <c r="C16" s="57" t="s">
        <v>15</v>
      </c>
      <c r="D16" s="29"/>
      <c r="E16" s="29"/>
      <c r="F16" s="57" t="s">
        <v>15</v>
      </c>
      <c r="G16" s="29"/>
      <c r="H16" s="29"/>
      <c r="I16" s="57" t="s">
        <v>15</v>
      </c>
      <c r="J16" s="29"/>
      <c r="K16" s="29"/>
      <c r="L16" s="57" t="s">
        <v>15</v>
      </c>
      <c r="M16" s="29"/>
      <c r="N16" s="120"/>
      <c r="O16" s="121"/>
      <c r="P16" s="134"/>
      <c r="Q16" s="61"/>
      <c r="R16" s="57" t="s">
        <v>15</v>
      </c>
      <c r="S16" s="61"/>
      <c r="T16" s="62">
        <f t="shared" si="0"/>
        <v>0</v>
      </c>
      <c r="U16" s="63">
        <f t="shared" si="1"/>
        <v>0</v>
      </c>
      <c r="V16" s="64">
        <f t="shared" si="2"/>
        <v>0</v>
      </c>
      <c r="W16" s="65">
        <f t="shared" si="3"/>
        <v>0</v>
      </c>
      <c r="X16" s="66">
        <f t="shared" si="4"/>
        <v>0</v>
      </c>
      <c r="Y16" s="63">
        <f t="shared" si="5"/>
        <v>0</v>
      </c>
      <c r="Z16" s="67">
        <f t="shared" si="6"/>
        <v>0</v>
      </c>
      <c r="AA16" s="103"/>
      <c r="AB16" s="109"/>
      <c r="AC16" s="109"/>
      <c r="AD16" s="109"/>
      <c r="AE16" s="106"/>
    </row>
    <row r="17" spans="1:31" ht="17.25" hidden="1" customHeight="1">
      <c r="A17" s="116"/>
      <c r="B17" s="19"/>
      <c r="C17" s="54"/>
      <c r="D17" s="19"/>
      <c r="E17" s="19"/>
      <c r="F17" s="54"/>
      <c r="G17" s="19"/>
      <c r="H17" s="19"/>
      <c r="I17" s="54"/>
      <c r="J17" s="19"/>
      <c r="K17" s="19"/>
      <c r="L17" s="54"/>
      <c r="M17" s="19"/>
      <c r="N17" s="123"/>
      <c r="O17" s="124"/>
      <c r="P17" s="135"/>
      <c r="Q17" s="75"/>
      <c r="R17" s="68"/>
      <c r="S17" s="75"/>
      <c r="T17" s="20">
        <f>IF(B17&gt;D17,1,"0")+IF(E17&gt;G17,1,"0")+IF(H17&gt;J17,1,"0")+IF(K17&gt;M17,1,"0")+IF(N17&gt;P17,1,"0")+IF(Q17&gt;S17,1,"0")</f>
        <v>0</v>
      </c>
      <c r="U17" s="21">
        <f>IF(B17="",0,IF(B17=D17,1,"0"))+IF(E17="",0,IF(E17=G17,1,"0"))+IF(H17="",0,IF(H17=J17,1,"0"))+IF(K17="",0,IF(K17=M17,1,"0"))+IF(N17="",0,IF(N17=P17,1,"0")+IF(Q17="",0,IF(Q17=S17,1,"0")))</f>
        <v>0</v>
      </c>
      <c r="V17" s="22">
        <f>IF(B17&lt;D17,1,"0")+IF(E17&lt;G17,1,"0")+IF(H17&lt;J17,1,"0")+IF(K17&lt;M17,1,"0")+IF(N17&lt;P17,1,"0"+IF(Q17&lt;S17,1,"0"))</f>
        <v>0</v>
      </c>
      <c r="W17" s="23">
        <f>T17*3+U17*1+V17*0</f>
        <v>0</v>
      </c>
      <c r="X17" s="24">
        <f>B17+E17+H17+K17+N17+Q17</f>
        <v>0</v>
      </c>
      <c r="Y17" s="21">
        <f>D17+G17+J17+M17+P17+S17</f>
        <v>0</v>
      </c>
      <c r="Z17" s="25">
        <f>X17-Y17</f>
        <v>0</v>
      </c>
      <c r="AA17" s="104"/>
      <c r="AB17" s="110"/>
      <c r="AC17" s="110"/>
      <c r="AD17" s="110"/>
      <c r="AE17" s="107"/>
    </row>
    <row r="18" spans="1:31" ht="17.25" hidden="1" customHeight="1">
      <c r="A18" s="114" t="s">
        <v>23</v>
      </c>
      <c r="B18" s="70"/>
      <c r="C18" s="53" t="s">
        <v>15</v>
      </c>
      <c r="D18" s="76"/>
      <c r="E18" s="11"/>
      <c r="F18" s="53" t="s">
        <v>15</v>
      </c>
      <c r="G18" s="11"/>
      <c r="H18" s="76"/>
      <c r="I18" s="53" t="s">
        <v>15</v>
      </c>
      <c r="J18" s="76"/>
      <c r="K18" s="76"/>
      <c r="L18" s="53" t="s">
        <v>15</v>
      </c>
      <c r="M18" s="76"/>
      <c r="N18" s="76"/>
      <c r="O18" s="53" t="s">
        <v>15</v>
      </c>
      <c r="P18" s="73"/>
      <c r="Q18" s="117"/>
      <c r="R18" s="118"/>
      <c r="S18" s="119"/>
      <c r="T18" s="12">
        <f>IF(B18&gt;D18,1,"0")+IF(E18&gt;G18,1,"0")+IF(H18&gt;J18,1,"0")+IF(K18&gt;M18,1,"0")+IF(N18&gt;P18,1,"0")+IF(Q18&gt;S18,1,"0")</f>
        <v>0</v>
      </c>
      <c r="U18" s="13">
        <f t="shared" si="1"/>
        <v>0</v>
      </c>
      <c r="V18" s="14">
        <f>IF(B18&lt;D18,1,"0")+IF(E18&lt;G18,1,"0")+IF(H18&lt;J18,1,"0")+IF(K18&lt;M18,1,"0")+IF(N18&lt;P18,1,"0"+IF(Q18&lt;S18,1,"0"))</f>
        <v>0</v>
      </c>
      <c r="W18" s="26">
        <f>T18*3+U18*1+V18*0</f>
        <v>0</v>
      </c>
      <c r="X18" s="27">
        <f>B18+E18+H18+K18+N18+Q18</f>
        <v>0</v>
      </c>
      <c r="Y18" s="13">
        <f>D18+G18+J18+M18+P18+S18</f>
        <v>0</v>
      </c>
      <c r="Z18" s="28">
        <f>X18-Y18</f>
        <v>0</v>
      </c>
      <c r="AA18" s="102">
        <f>RANK(AB18,$AB$3:$AB$19)</f>
        <v>1</v>
      </c>
      <c r="AB18" s="108">
        <f>SUM(W18:W20)</f>
        <v>0</v>
      </c>
      <c r="AC18" s="108">
        <f>SUM(X18:X20)</f>
        <v>0</v>
      </c>
      <c r="AD18" s="108">
        <f>SUM(Y18:Y20)</f>
        <v>0</v>
      </c>
      <c r="AE18" s="105">
        <f>AC18-AD18</f>
        <v>0</v>
      </c>
    </row>
    <row r="19" spans="1:31" ht="17.25" hidden="1" customHeight="1">
      <c r="A19" s="115"/>
      <c r="B19" s="71"/>
      <c r="C19" s="57" t="s">
        <v>15</v>
      </c>
      <c r="D19" s="61"/>
      <c r="E19" s="29"/>
      <c r="F19" s="57" t="s">
        <v>15</v>
      </c>
      <c r="G19" s="29"/>
      <c r="H19" s="61"/>
      <c r="I19" s="57" t="s">
        <v>15</v>
      </c>
      <c r="J19" s="61"/>
      <c r="K19" s="61"/>
      <c r="L19" s="57" t="s">
        <v>15</v>
      </c>
      <c r="M19" s="61"/>
      <c r="N19" s="61"/>
      <c r="O19" s="57" t="s">
        <v>15</v>
      </c>
      <c r="P19" s="61"/>
      <c r="Q19" s="120"/>
      <c r="R19" s="121"/>
      <c r="S19" s="122"/>
      <c r="T19" s="62">
        <f>IF(B19&gt;D19,1,"0")+IF(E19&gt;G19,1,"0")+IF(H19&gt;J19,1,"0")+IF(K19&gt;M19,1,"0")+IF(N19&gt;P19,1,"0")+IF(Q19&gt;S19,1,"0")</f>
        <v>0</v>
      </c>
      <c r="U19" s="63">
        <f t="shared" si="1"/>
        <v>0</v>
      </c>
      <c r="V19" s="64">
        <f>IF(B19&lt;D19,1,"0")+IF(E19&lt;G19,1,"0")+IF(H19&lt;J19,1,"0")+IF(K19&lt;M19,1,"0")+IF(N19&lt;P19,1,"0"+IF(Q19&lt;S19,1,"0"))</f>
        <v>0</v>
      </c>
      <c r="W19" s="65">
        <f>T19*3+U19*1+V19*0</f>
        <v>0</v>
      </c>
      <c r="X19" s="66">
        <f>B19+E19+H19+K19+N19+Q19</f>
        <v>0</v>
      </c>
      <c r="Y19" s="63">
        <f>D19+G19+J19+M19+P19+S19</f>
        <v>0</v>
      </c>
      <c r="Z19" s="67">
        <f>X19-Y19</f>
        <v>0</v>
      </c>
      <c r="AA19" s="103"/>
      <c r="AB19" s="109"/>
      <c r="AC19" s="109"/>
      <c r="AD19" s="109"/>
      <c r="AE19" s="106"/>
    </row>
    <row r="20" spans="1:31" ht="17.25" hidden="1" customHeight="1">
      <c r="A20" s="116"/>
      <c r="B20" s="72"/>
      <c r="C20" s="54" t="s">
        <v>15</v>
      </c>
      <c r="D20" s="60"/>
      <c r="E20" s="19"/>
      <c r="F20" s="54" t="s">
        <v>15</v>
      </c>
      <c r="G20" s="19"/>
      <c r="H20" s="60"/>
      <c r="I20" s="54" t="s">
        <v>15</v>
      </c>
      <c r="J20" s="60"/>
      <c r="K20" s="60"/>
      <c r="L20" s="54" t="s">
        <v>15</v>
      </c>
      <c r="M20" s="60"/>
      <c r="N20" s="60"/>
      <c r="O20" s="54" t="s">
        <v>15</v>
      </c>
      <c r="P20" s="60"/>
      <c r="Q20" s="123"/>
      <c r="R20" s="124"/>
      <c r="S20" s="125"/>
      <c r="T20" s="20">
        <f>IF(B20&gt;D20,1,"0")+IF(E20&gt;G20,1,"0")+IF(H20&gt;J20,1,"0")+IF(K20&gt;M20,1,"0")+IF(N20&gt;P20,1,"0")+IF(Q20&gt;S20,1,"0")</f>
        <v>0</v>
      </c>
      <c r="U20" s="21">
        <f>IF(B20="",0,IF(B20=D20,1,"0"))+IF(E20="",0,IF(E20=G20,1,"0"))+IF(H20="",0,IF(H20=J20,1,"0"))+IF(K20="",0,IF(K20=M20,1,"0"))+IF(N20="",0,IF(N20=P20,1,"0")+IF(Q20="",0,IF(Q20=S20,1,"0")))</f>
        <v>0</v>
      </c>
      <c r="V20" s="22">
        <f>IF(B20&lt;D20,1,"0")+IF(E20&lt;G20,1,"0")+IF(H20&lt;J20,1,"0")+IF(K20&lt;M20,1,"0")+IF(N20&lt;P20,1,"0"+IF(Q20&lt;S20,1,"0"))</f>
        <v>0</v>
      </c>
      <c r="W20" s="23">
        <f>T20*3+U20*1+V20*0</f>
        <v>0</v>
      </c>
      <c r="X20" s="24">
        <f>B20+E20+H20+K20+N20+Q20</f>
        <v>0</v>
      </c>
      <c r="Y20" s="21">
        <f>D20+G20+J20+M20+P20+S20</f>
        <v>0</v>
      </c>
      <c r="Z20" s="25">
        <f>X20-Y20</f>
        <v>0</v>
      </c>
      <c r="AA20" s="104"/>
      <c r="AB20" s="110"/>
      <c r="AC20" s="110"/>
      <c r="AD20" s="110"/>
      <c r="AE20" s="107"/>
    </row>
    <row r="21" spans="1:31" ht="7.5" customHeight="1"/>
    <row r="22" spans="1:31" ht="39" customHeight="1">
      <c r="A22" s="2" t="s">
        <v>16</v>
      </c>
      <c r="D22" s="3"/>
      <c r="N22"/>
      <c r="O22"/>
      <c r="P22"/>
      <c r="Q22"/>
      <c r="R22"/>
      <c r="S22"/>
    </row>
    <row r="23" spans="1:31" ht="27" customHeight="1">
      <c r="A23" s="4" t="s">
        <v>1</v>
      </c>
      <c r="B23" s="111" t="s">
        <v>17</v>
      </c>
      <c r="C23" s="111"/>
      <c r="D23" s="111"/>
      <c r="E23" s="112" t="s">
        <v>18</v>
      </c>
      <c r="F23" s="112"/>
      <c r="G23" s="112"/>
      <c r="H23" s="112" t="s">
        <v>30</v>
      </c>
      <c r="I23" s="112"/>
      <c r="J23" s="112"/>
      <c r="K23" s="80" t="s">
        <v>3</v>
      </c>
      <c r="L23" s="6" t="s">
        <v>4</v>
      </c>
      <c r="M23" s="8" t="s">
        <v>5</v>
      </c>
      <c r="N23" s="9" t="s">
        <v>6</v>
      </c>
      <c r="O23" s="5" t="s">
        <v>7</v>
      </c>
      <c r="P23" s="6" t="s">
        <v>8</v>
      </c>
      <c r="Q23" s="7" t="s">
        <v>9</v>
      </c>
      <c r="R23" s="80" t="s">
        <v>10</v>
      </c>
      <c r="S23" s="6" t="s">
        <v>11</v>
      </c>
      <c r="T23" s="6" t="s">
        <v>12</v>
      </c>
      <c r="U23" s="6" t="s">
        <v>13</v>
      </c>
      <c r="V23" s="10" t="s">
        <v>14</v>
      </c>
    </row>
    <row r="24" spans="1:31" ht="17.25" customHeight="1">
      <c r="A24" s="94" t="s">
        <v>17</v>
      </c>
      <c r="B24" s="113"/>
      <c r="C24" s="113"/>
      <c r="D24" s="113"/>
      <c r="E24" s="29">
        <v>1</v>
      </c>
      <c r="F24" s="53" t="s">
        <v>15</v>
      </c>
      <c r="G24" s="29">
        <v>0</v>
      </c>
      <c r="H24" s="11">
        <v>3</v>
      </c>
      <c r="I24" s="53" t="s">
        <v>15</v>
      </c>
      <c r="J24" s="11">
        <v>2</v>
      </c>
      <c r="K24" s="82">
        <f>IF($E24&gt;$G24,1,"0")+IF($H24&gt;$J24,1,"0")</f>
        <v>2</v>
      </c>
      <c r="L24" s="13">
        <f>IF($E24="",0,IF($E24=$G24,1,"0"))+IF($H24="",0,IF($H24=$J24,1,"0"))</f>
        <v>0</v>
      </c>
      <c r="M24" s="14">
        <f>IF($E24&lt;$G24,1,"0")+IF($H24&lt;$J24,1,"0")</f>
        <v>0</v>
      </c>
      <c r="N24" s="26">
        <f t="shared" ref="N24:N35" si="7">$K24*3+$L24*1+$M24*0</f>
        <v>6</v>
      </c>
      <c r="O24" s="27">
        <f>$E24+$H24</f>
        <v>4</v>
      </c>
      <c r="P24" s="13">
        <f>$G24+$J24</f>
        <v>2</v>
      </c>
      <c r="Q24" s="28">
        <f t="shared" ref="Q24:Q35" si="8">$O24-$P24</f>
        <v>2</v>
      </c>
      <c r="R24" s="126">
        <f>RANK(S24,S24:S35)</f>
        <v>3</v>
      </c>
      <c r="S24" s="95">
        <f>SUM(N24:N27)</f>
        <v>6</v>
      </c>
      <c r="T24" s="95">
        <f>SUM(O24:O27)</f>
        <v>4</v>
      </c>
      <c r="U24" s="96">
        <f>SUM(P24:P27)</f>
        <v>11</v>
      </c>
      <c r="V24" s="97">
        <f>T24-U24</f>
        <v>-7</v>
      </c>
    </row>
    <row r="25" spans="1:31" ht="17.25" customHeight="1">
      <c r="A25" s="94"/>
      <c r="B25" s="113"/>
      <c r="C25" s="113"/>
      <c r="D25" s="113"/>
      <c r="E25" s="29">
        <v>0</v>
      </c>
      <c r="F25" s="56" t="s">
        <v>15</v>
      </c>
      <c r="G25" s="29">
        <v>4</v>
      </c>
      <c r="H25" s="58">
        <v>0</v>
      </c>
      <c r="I25" s="56" t="s">
        <v>15</v>
      </c>
      <c r="J25" s="58">
        <v>5</v>
      </c>
      <c r="K25" s="82">
        <f>IF($E25&gt;$G25,1,"0")+IF($H25&gt;$J25,1,"0")</f>
        <v>0</v>
      </c>
      <c r="L25" s="13">
        <f>IF($E25="",0,IF($E25=$G25,1,"0"))+IF($H25="",0,IF($H25=$J25,1,"0"))</f>
        <v>0</v>
      </c>
      <c r="M25" s="14">
        <f>IF($E25&lt;$G25,1,"0")+IF($H25&lt;$J25,1,"0")</f>
        <v>2</v>
      </c>
      <c r="N25" s="26">
        <f t="shared" si="7"/>
        <v>0</v>
      </c>
      <c r="O25" s="27">
        <f>$E25+$H25</f>
        <v>0</v>
      </c>
      <c r="P25" s="13">
        <f>$G25+$J25</f>
        <v>9</v>
      </c>
      <c r="Q25" s="28">
        <f t="shared" si="8"/>
        <v>-9</v>
      </c>
      <c r="R25" s="126"/>
      <c r="S25" s="95"/>
      <c r="T25" s="95"/>
      <c r="U25" s="96"/>
      <c r="V25" s="97"/>
    </row>
    <row r="26" spans="1:31" ht="17.25" customHeight="1">
      <c r="A26" s="94"/>
      <c r="B26" s="113"/>
      <c r="C26" s="113"/>
      <c r="D26" s="113"/>
      <c r="E26" s="29"/>
      <c r="F26" s="56" t="s">
        <v>15</v>
      </c>
      <c r="G26" s="29"/>
      <c r="H26" s="29"/>
      <c r="I26" s="56" t="s">
        <v>15</v>
      </c>
      <c r="J26" s="29"/>
      <c r="K26" s="82">
        <f>IF($E26&gt;$G26,1,"0")+IF($H26&gt;$J26,1,"0")</f>
        <v>0</v>
      </c>
      <c r="L26" s="13">
        <f>IF($E26="",0,IF($E26=$G26,1,"0"))+IF($H26="",0,IF($H26=$J26,1,"0"))</f>
        <v>0</v>
      </c>
      <c r="M26" s="14">
        <f>IF($E26&lt;$G26,1,"0")+IF($H26&lt;$J26,1,"0")</f>
        <v>0</v>
      </c>
      <c r="N26" s="26">
        <f t="shared" si="7"/>
        <v>0</v>
      </c>
      <c r="O26" s="27">
        <f>$E26+$H26</f>
        <v>0</v>
      </c>
      <c r="P26" s="13">
        <f>$G26+$J26</f>
        <v>0</v>
      </c>
      <c r="Q26" s="28">
        <f t="shared" si="8"/>
        <v>0</v>
      </c>
      <c r="R26" s="126"/>
      <c r="S26" s="95"/>
      <c r="T26" s="95"/>
      <c r="U26" s="96"/>
      <c r="V26" s="97"/>
    </row>
    <row r="27" spans="1:31" ht="17.25" customHeight="1">
      <c r="A27" s="94"/>
      <c r="B27" s="113"/>
      <c r="C27" s="113"/>
      <c r="D27" s="113"/>
      <c r="E27" s="19"/>
      <c r="F27" s="54" t="s">
        <v>15</v>
      </c>
      <c r="G27" s="19"/>
      <c r="H27" s="19"/>
      <c r="I27" s="54" t="s">
        <v>15</v>
      </c>
      <c r="J27" s="19"/>
      <c r="K27" s="82">
        <f>IF($E27&gt;$G27,1,"0")+IF($H27&gt;$J27,1,"0")</f>
        <v>0</v>
      </c>
      <c r="L27" s="13">
        <f>IF($E27="",0,IF($E27=$G27,1,"0"))+IF($H27="",0,IF($H27=$J27,1,"0"))</f>
        <v>0</v>
      </c>
      <c r="M27" s="14">
        <f>IF($E27&lt;$G27,1,"0")+IF($H27&lt;$J27,1,"0")</f>
        <v>0</v>
      </c>
      <c r="N27" s="26">
        <f t="shared" si="7"/>
        <v>0</v>
      </c>
      <c r="O27" s="27">
        <f>$E27+$H27</f>
        <v>0</v>
      </c>
      <c r="P27" s="13">
        <f>$G27+$J27</f>
        <v>0</v>
      </c>
      <c r="Q27" s="28">
        <f t="shared" si="8"/>
        <v>0</v>
      </c>
      <c r="R27" s="126"/>
      <c r="S27" s="95"/>
      <c r="T27" s="95"/>
      <c r="U27" s="96"/>
      <c r="V27" s="97"/>
    </row>
    <row r="28" spans="1:31" ht="17.25" customHeight="1">
      <c r="A28" s="94" t="s">
        <v>18</v>
      </c>
      <c r="B28" s="32">
        <v>0</v>
      </c>
      <c r="C28" s="53" t="s">
        <v>15</v>
      </c>
      <c r="D28" s="31">
        <v>1</v>
      </c>
      <c r="E28" s="137"/>
      <c r="F28" s="144"/>
      <c r="G28" s="137"/>
      <c r="H28" s="29">
        <v>2</v>
      </c>
      <c r="I28" s="55" t="s">
        <v>15</v>
      </c>
      <c r="J28" s="29">
        <v>0</v>
      </c>
      <c r="K28" s="83">
        <f>IF(B28&gt;D28,1,"0")+IF(H28&gt;J28,1,"0")</f>
        <v>1</v>
      </c>
      <c r="L28" s="17">
        <f>IF(B28="",0,IF(B28=D28,1,"0"))+IF(H28="",0,IF(H28=J28,1,"0"))</f>
        <v>0</v>
      </c>
      <c r="M28" s="35">
        <f>IF(B28&lt;D28,1,"0")+IF(H28&lt;J28,1,"0")</f>
        <v>1</v>
      </c>
      <c r="N28" s="15">
        <f t="shared" si="7"/>
        <v>3</v>
      </c>
      <c r="O28" s="91">
        <f>$B28+$H28</f>
        <v>2</v>
      </c>
      <c r="P28" s="92">
        <f>$D28+$J28</f>
        <v>1</v>
      </c>
      <c r="Q28" s="93">
        <f t="shared" si="8"/>
        <v>1</v>
      </c>
      <c r="R28" s="126">
        <f>RANK(S28,S24:S35)</f>
        <v>1</v>
      </c>
      <c r="S28" s="95">
        <f>SUM(N28:N31)</f>
        <v>7</v>
      </c>
      <c r="T28" s="95">
        <f>SUM(O28:O31)</f>
        <v>9</v>
      </c>
      <c r="U28" s="96">
        <f>SUM(P28:P31)</f>
        <v>5</v>
      </c>
      <c r="V28" s="97">
        <f>T28-U28</f>
        <v>4</v>
      </c>
    </row>
    <row r="29" spans="1:31" ht="17.25" customHeight="1">
      <c r="A29" s="94"/>
      <c r="B29" s="32">
        <v>4</v>
      </c>
      <c r="C29" s="56" t="s">
        <v>15</v>
      </c>
      <c r="D29" s="31">
        <v>0</v>
      </c>
      <c r="E29" s="137"/>
      <c r="F29" s="137"/>
      <c r="G29" s="137"/>
      <c r="H29" s="29">
        <v>1</v>
      </c>
      <c r="I29" s="56" t="s">
        <v>15</v>
      </c>
      <c r="J29" s="29">
        <v>1</v>
      </c>
      <c r="K29" s="84">
        <f>IF(B29&gt;D29,1,"0")+IF(H29&gt;J29,1,"0")</f>
        <v>1</v>
      </c>
      <c r="L29" s="36">
        <f>IF(B29="",0,IF(B29=D29,1,"0"))+IF(H29="",0,IF(H29=J29,1,"0"))</f>
        <v>1</v>
      </c>
      <c r="M29" s="37">
        <f>IF(B29&lt;D29,1,"0")+IF(H29&lt;J29,1,"0")</f>
        <v>0</v>
      </c>
      <c r="N29" s="33">
        <f t="shared" si="7"/>
        <v>4</v>
      </c>
      <c r="O29" s="78">
        <f t="shared" ref="O29:O31" si="9">$B29+$H29</f>
        <v>5</v>
      </c>
      <c r="P29" s="36">
        <f>$D29+$J29</f>
        <v>1</v>
      </c>
      <c r="Q29" s="81">
        <f t="shared" si="8"/>
        <v>4</v>
      </c>
      <c r="R29" s="126"/>
      <c r="S29" s="95"/>
      <c r="T29" s="95"/>
      <c r="U29" s="96"/>
      <c r="V29" s="97"/>
    </row>
    <row r="30" spans="1:31" ht="17.25" customHeight="1">
      <c r="A30" s="94"/>
      <c r="B30" s="38"/>
      <c r="C30" s="56" t="s">
        <v>15</v>
      </c>
      <c r="D30" s="29"/>
      <c r="E30" s="137"/>
      <c r="F30" s="137"/>
      <c r="G30" s="137"/>
      <c r="H30" s="29">
        <v>2</v>
      </c>
      <c r="I30" s="56" t="s">
        <v>15</v>
      </c>
      <c r="J30" s="29">
        <v>3</v>
      </c>
      <c r="K30" s="84">
        <f>IF(B30&gt;D30,1,"0")+IF(H30&gt;J30,1,"0")</f>
        <v>0</v>
      </c>
      <c r="L30" s="36">
        <f>IF(B30="",0,IF(B30=D30,1,"0"))+IF(H30="",0,IF(H30=J30,1,"0"))</f>
        <v>0</v>
      </c>
      <c r="M30" s="37">
        <f>IF(B30&lt;D30,1,"0")+IF(H30&lt;J30,1,"0")</f>
        <v>1</v>
      </c>
      <c r="N30" s="33">
        <f t="shared" si="7"/>
        <v>0</v>
      </c>
      <c r="O30" s="78">
        <f t="shared" si="9"/>
        <v>2</v>
      </c>
      <c r="P30" s="36">
        <f>$D30+$J30</f>
        <v>3</v>
      </c>
      <c r="Q30" s="81">
        <f t="shared" si="8"/>
        <v>-1</v>
      </c>
      <c r="R30" s="126"/>
      <c r="S30" s="95"/>
      <c r="T30" s="95"/>
      <c r="U30" s="96"/>
      <c r="V30" s="97"/>
    </row>
    <row r="31" spans="1:31" ht="17.25" customHeight="1">
      <c r="A31" s="94"/>
      <c r="B31" s="34"/>
      <c r="C31" s="54" t="s">
        <v>15</v>
      </c>
      <c r="D31" s="19"/>
      <c r="E31" s="137"/>
      <c r="F31" s="137"/>
      <c r="G31" s="137"/>
      <c r="H31" s="19"/>
      <c r="I31" s="54" t="s">
        <v>15</v>
      </c>
      <c r="J31" s="19"/>
      <c r="K31" s="82">
        <f>IF(B31&gt;D31,1,"0")+IF(H31&gt;J31,1,"0")</f>
        <v>0</v>
      </c>
      <c r="L31" s="13">
        <f>IF(B31="",0,IF(B31=D31,1,"0"))+IF(H31="",0,IF(H31=J31,1,"0"))</f>
        <v>0</v>
      </c>
      <c r="M31" s="14">
        <f>IF(B31&lt;D31,1,"0")+IF(H31&lt;J31,1,"0")</f>
        <v>0</v>
      </c>
      <c r="N31" s="39">
        <f t="shared" si="7"/>
        <v>0</v>
      </c>
      <c r="O31" s="79">
        <f t="shared" si="9"/>
        <v>0</v>
      </c>
      <c r="P31" s="21">
        <f>$D31+$J31</f>
        <v>0</v>
      </c>
      <c r="Q31" s="25">
        <f t="shared" si="8"/>
        <v>0</v>
      </c>
      <c r="R31" s="126"/>
      <c r="S31" s="95"/>
      <c r="T31" s="95"/>
      <c r="U31" s="96"/>
      <c r="V31" s="97"/>
    </row>
    <row r="32" spans="1:31" ht="17.25" customHeight="1">
      <c r="A32" s="114" t="s">
        <v>29</v>
      </c>
      <c r="B32" s="11">
        <v>2</v>
      </c>
      <c r="C32" s="53" t="s">
        <v>15</v>
      </c>
      <c r="D32" s="11">
        <v>3</v>
      </c>
      <c r="E32" s="11">
        <v>0</v>
      </c>
      <c r="F32" s="53" t="s">
        <v>15</v>
      </c>
      <c r="G32" s="11">
        <v>2</v>
      </c>
      <c r="H32" s="136"/>
      <c r="I32" s="136"/>
      <c r="J32" s="136"/>
      <c r="K32" s="83">
        <f>IF(B32&gt;D32,1,"0")+IF(E32&gt;G32,1,"0")</f>
        <v>0</v>
      </c>
      <c r="L32" s="17">
        <f>IF(B32="",0,IF(B32=D32,1,"0"))+IF(E32="",0,IF(E32=G32,1,"0"))</f>
        <v>0</v>
      </c>
      <c r="M32" s="35">
        <f>IF(B32&lt;D32,1,"0")+IF(E32&lt;G32,1,"0")</f>
        <v>2</v>
      </c>
      <c r="N32" s="15">
        <f t="shared" si="7"/>
        <v>0</v>
      </c>
      <c r="O32" s="91">
        <f>B32+E32</f>
        <v>2</v>
      </c>
      <c r="P32" s="92">
        <f>D32+G32</f>
        <v>5</v>
      </c>
      <c r="Q32" s="93">
        <f t="shared" si="8"/>
        <v>-3</v>
      </c>
      <c r="R32" s="126">
        <f>RANK(S32,S24:S35)</f>
        <v>1</v>
      </c>
      <c r="S32" s="95">
        <f>SUM(N32:N35)</f>
        <v>7</v>
      </c>
      <c r="T32" s="95">
        <f>SUM(O32:O35)</f>
        <v>11</v>
      </c>
      <c r="U32" s="96">
        <f>SUM(P32:P35)</f>
        <v>8</v>
      </c>
      <c r="V32" s="97">
        <f>T32-U32</f>
        <v>3</v>
      </c>
    </row>
    <row r="33" spans="1:31" ht="17.25" customHeight="1">
      <c r="A33" s="114"/>
      <c r="B33" s="59">
        <v>5</v>
      </c>
      <c r="C33" s="56" t="s">
        <v>15</v>
      </c>
      <c r="D33" s="59">
        <v>0</v>
      </c>
      <c r="E33" s="31">
        <v>1</v>
      </c>
      <c r="F33" s="56" t="s">
        <v>15</v>
      </c>
      <c r="G33" s="31">
        <v>1</v>
      </c>
      <c r="H33" s="136"/>
      <c r="I33" s="136"/>
      <c r="J33" s="136"/>
      <c r="K33" s="82">
        <f>IF(B33&gt;D33,1,"0")+IF(E33&gt;G33,1,"0")</f>
        <v>1</v>
      </c>
      <c r="L33" s="13">
        <f>IF(B33="",0,IF(B33=D33,1,"0"))+IF(E33="",0,IF(E33=G33,1,"0"))</f>
        <v>1</v>
      </c>
      <c r="M33" s="14">
        <f>IF(B33&lt;D33,1,"0")+IF(E33&lt;G33,1,"0")</f>
        <v>0</v>
      </c>
      <c r="N33" s="33">
        <f t="shared" si="7"/>
        <v>4</v>
      </c>
      <c r="O33" s="78">
        <f>B33+E33</f>
        <v>6</v>
      </c>
      <c r="P33" s="36">
        <f t="shared" ref="P33:P35" si="10">D33+G33</f>
        <v>1</v>
      </c>
      <c r="Q33" s="81">
        <f t="shared" si="8"/>
        <v>5</v>
      </c>
      <c r="R33" s="104"/>
      <c r="S33" s="95"/>
      <c r="T33" s="95"/>
      <c r="U33" s="96"/>
      <c r="V33" s="97"/>
    </row>
    <row r="34" spans="1:31" ht="17.25" customHeight="1">
      <c r="A34" s="114"/>
      <c r="B34" s="29"/>
      <c r="C34" s="56" t="s">
        <v>15</v>
      </c>
      <c r="D34" s="29"/>
      <c r="E34" s="29">
        <v>3</v>
      </c>
      <c r="F34" s="56" t="s">
        <v>15</v>
      </c>
      <c r="G34" s="29">
        <v>2</v>
      </c>
      <c r="H34" s="136"/>
      <c r="I34" s="136"/>
      <c r="J34" s="136"/>
      <c r="K34" s="82">
        <f>IF(B34&gt;D34,1,"0")+IF(E34&gt;G34,1,"0")</f>
        <v>1</v>
      </c>
      <c r="L34" s="13">
        <f>IF(B34="",0,IF(B34=D34,1,"0"))+IF(E34="",0,IF(E34=G34,1,"0"))</f>
        <v>0</v>
      </c>
      <c r="M34" s="14">
        <f>IF(B34&lt;D34,1,"0")+IF(E34&lt;G34,1,"0")</f>
        <v>0</v>
      </c>
      <c r="N34" s="33">
        <f t="shared" si="7"/>
        <v>3</v>
      </c>
      <c r="O34" s="78">
        <f>B34+E34</f>
        <v>3</v>
      </c>
      <c r="P34" s="36">
        <f t="shared" si="10"/>
        <v>2</v>
      </c>
      <c r="Q34" s="81">
        <f t="shared" si="8"/>
        <v>1</v>
      </c>
      <c r="R34" s="104"/>
      <c r="S34" s="95"/>
      <c r="T34" s="95"/>
      <c r="U34" s="96"/>
      <c r="V34" s="97"/>
    </row>
    <row r="35" spans="1:31" ht="17.25" customHeight="1">
      <c r="A35" s="94"/>
      <c r="B35" s="19"/>
      <c r="C35" s="54" t="s">
        <v>15</v>
      </c>
      <c r="D35" s="19"/>
      <c r="E35" s="19"/>
      <c r="F35" s="54" t="s">
        <v>15</v>
      </c>
      <c r="G35" s="19"/>
      <c r="H35" s="137"/>
      <c r="I35" s="137"/>
      <c r="J35" s="137"/>
      <c r="K35" s="20">
        <f>IF(B35&gt;D35,1,"0")+IF(E35&gt;G35,1,"0")</f>
        <v>0</v>
      </c>
      <c r="L35" s="21">
        <f>IF(B35="",0,IF(B35=D35,1,"0"))+IF(E35="",0,IF(E35=G35,1,"0"))</f>
        <v>0</v>
      </c>
      <c r="M35" s="40">
        <f>IF(B35&lt;D35,1,"0")+IF(E35&lt;G35,1,"0")</f>
        <v>0</v>
      </c>
      <c r="N35" s="23">
        <f t="shared" si="7"/>
        <v>0</v>
      </c>
      <c r="O35" s="79">
        <f>B35+E35</f>
        <v>0</v>
      </c>
      <c r="P35" s="21">
        <f t="shared" si="10"/>
        <v>0</v>
      </c>
      <c r="Q35" s="25">
        <f t="shared" si="8"/>
        <v>0</v>
      </c>
      <c r="R35" s="104"/>
      <c r="S35" s="95"/>
      <c r="T35" s="95"/>
      <c r="U35" s="96"/>
      <c r="V35" s="97"/>
    </row>
    <row r="36" spans="1:31" ht="7.5" customHeight="1">
      <c r="A36" s="4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43"/>
      <c r="U36" s="44"/>
      <c r="V36" s="44"/>
      <c r="W36" s="44"/>
      <c r="X36" s="44"/>
      <c r="Y36" s="44"/>
      <c r="Z36" s="44"/>
      <c r="AA36" s="69"/>
      <c r="AB36" s="45"/>
      <c r="AC36" s="45"/>
      <c r="AD36" s="46"/>
      <c r="AE36" s="45"/>
    </row>
    <row r="37" spans="1:31" ht="39" customHeight="1">
      <c r="A37" s="2" t="s">
        <v>19</v>
      </c>
      <c r="D37" s="3"/>
      <c r="N37"/>
      <c r="O37"/>
      <c r="P37"/>
      <c r="Q37"/>
      <c r="R37"/>
      <c r="S37"/>
    </row>
    <row r="38" spans="1:31" ht="27" customHeight="1">
      <c r="A38" s="4" t="s">
        <v>1</v>
      </c>
      <c r="B38" s="111" t="s">
        <v>20</v>
      </c>
      <c r="C38" s="111"/>
      <c r="D38" s="111"/>
      <c r="E38" s="112" t="s">
        <v>21</v>
      </c>
      <c r="F38" s="112"/>
      <c r="G38" s="112"/>
      <c r="H38" s="112" t="s">
        <v>31</v>
      </c>
      <c r="I38" s="112"/>
      <c r="J38" s="112"/>
      <c r="K38" s="98" t="s">
        <v>33</v>
      </c>
      <c r="L38" s="98"/>
      <c r="M38" s="98"/>
      <c r="N38" s="98" t="s">
        <v>24</v>
      </c>
      <c r="O38" s="98"/>
      <c r="P38" s="98"/>
      <c r="Q38" s="80" t="s">
        <v>3</v>
      </c>
      <c r="R38" s="6" t="s">
        <v>4</v>
      </c>
      <c r="S38" s="8" t="s">
        <v>5</v>
      </c>
      <c r="T38" s="9" t="s">
        <v>6</v>
      </c>
      <c r="U38" s="5" t="s">
        <v>7</v>
      </c>
      <c r="V38" s="6" t="s">
        <v>8</v>
      </c>
      <c r="W38" s="7" t="s">
        <v>9</v>
      </c>
      <c r="X38" s="5" t="s">
        <v>10</v>
      </c>
      <c r="Y38" s="6" t="s">
        <v>11</v>
      </c>
      <c r="Z38" s="6" t="s">
        <v>12</v>
      </c>
      <c r="AA38" s="6" t="s">
        <v>13</v>
      </c>
      <c r="AB38" s="10" t="s">
        <v>14</v>
      </c>
    </row>
    <row r="39" spans="1:31" ht="17.25" customHeight="1">
      <c r="A39" s="94" t="s">
        <v>20</v>
      </c>
      <c r="B39" s="113"/>
      <c r="C39" s="113"/>
      <c r="D39" s="113"/>
      <c r="E39" s="31">
        <v>2</v>
      </c>
      <c r="F39" s="53" t="s">
        <v>15</v>
      </c>
      <c r="G39" s="31">
        <v>0</v>
      </c>
      <c r="H39" s="29">
        <v>3</v>
      </c>
      <c r="I39" s="53" t="s">
        <v>15</v>
      </c>
      <c r="J39" s="29">
        <v>1</v>
      </c>
      <c r="K39" s="29">
        <v>3</v>
      </c>
      <c r="L39" s="53" t="s">
        <v>15</v>
      </c>
      <c r="M39" s="47">
        <v>2</v>
      </c>
      <c r="N39" s="29">
        <v>1</v>
      </c>
      <c r="O39" s="53" t="s">
        <v>15</v>
      </c>
      <c r="P39" s="47">
        <v>1</v>
      </c>
      <c r="Q39" s="82">
        <f>IF(E39&gt;G39,1,"0")+IF(H39&gt;J39,1,"0")+IF(K39&gt;M39,1,"0")+IF(N39&gt;P39,1,"0")</f>
        <v>3</v>
      </c>
      <c r="R39" s="17">
        <f>IF(E39="",0,IF(E39=G39,1,"0"))+IF(H39="",0,IF(H39=J39,1,"0"))+IF(K39="",0,IF(K39=M39,1,"0"))+IF(N39="",0,IF(N39=P39,1,"0"))</f>
        <v>1</v>
      </c>
      <c r="S39" s="14">
        <f>IF(E39&lt;G39,1,"0")+IF(H39&lt;J39,1,"0")+IF(K39&lt;M39,1,"0")+IF(N39&lt;P39,1,"0")</f>
        <v>0</v>
      </c>
      <c r="T39" s="26">
        <f>Q39*3+R39*1+S39*0</f>
        <v>10</v>
      </c>
      <c r="U39" s="27">
        <f>E39+H39+K39+N39</f>
        <v>9</v>
      </c>
      <c r="V39" s="13">
        <f>G39+J39+M39+P39</f>
        <v>4</v>
      </c>
      <c r="W39" s="28">
        <f>U39-V39</f>
        <v>5</v>
      </c>
      <c r="X39" s="102">
        <f>RANK(Y39,$Y$39:$Y$58)</f>
        <v>1</v>
      </c>
      <c r="Y39" s="108">
        <f>SUM(T39:T42)</f>
        <v>18</v>
      </c>
      <c r="Z39" s="95">
        <f>SUM(U39:U42)</f>
        <v>23</v>
      </c>
      <c r="AA39" s="96">
        <f>SUM(V39:V42)</f>
        <v>6</v>
      </c>
      <c r="AB39" s="97">
        <f>Z39-AA39</f>
        <v>17</v>
      </c>
    </row>
    <row r="40" spans="1:31" ht="17.25" customHeight="1">
      <c r="A40" s="94"/>
      <c r="B40" s="113"/>
      <c r="C40" s="113"/>
      <c r="D40" s="113"/>
      <c r="E40" s="31">
        <v>0</v>
      </c>
      <c r="F40" s="56" t="s">
        <v>15</v>
      </c>
      <c r="G40" s="31">
        <v>0</v>
      </c>
      <c r="H40" s="29">
        <v>2</v>
      </c>
      <c r="I40" s="56" t="s">
        <v>15</v>
      </c>
      <c r="J40" s="29">
        <v>0</v>
      </c>
      <c r="K40" s="29">
        <v>10</v>
      </c>
      <c r="L40" s="56" t="s">
        <v>15</v>
      </c>
      <c r="M40" s="48">
        <v>0</v>
      </c>
      <c r="N40" s="29">
        <v>2</v>
      </c>
      <c r="O40" s="56" t="s">
        <v>15</v>
      </c>
      <c r="P40" s="48">
        <v>2</v>
      </c>
      <c r="Q40" s="84">
        <f>IF(E40&gt;G40,1,"0")+IF(H40&gt;J40,1,"0")+IF(K40&gt;M40,1,"0")+IF(N40&gt;P40,1,"0")</f>
        <v>2</v>
      </c>
      <c r="R40" s="36">
        <f>IF(E40="",0,IF(E40=G40,1,"0"))+IF(H40="",0,IF(H40=J40,1,"0"))+IF(K40="",0,IF(K40=M40,1,"0"))+IF(N40="",0,IF(N40=P40,1,"0"))</f>
        <v>2</v>
      </c>
      <c r="S40" s="14">
        <f>IF(E40&lt;G40,1,"0")+IF(H40&lt;J40,1,"0")+IF(K40&lt;M40,1,"0")+IF(N40&lt;P40,1,"0")</f>
        <v>0</v>
      </c>
      <c r="T40" s="33">
        <f>Q40*3+R40*1+S40*0</f>
        <v>8</v>
      </c>
      <c r="U40" s="27">
        <f>E40+H40+K40+N40</f>
        <v>14</v>
      </c>
      <c r="V40" s="13">
        <f>G40+J40+M40+P40</f>
        <v>2</v>
      </c>
      <c r="W40" s="81">
        <f>U40-V40</f>
        <v>12</v>
      </c>
      <c r="X40" s="103"/>
      <c r="Y40" s="109"/>
      <c r="Z40" s="95"/>
      <c r="AA40" s="96"/>
      <c r="AB40" s="97"/>
    </row>
    <row r="41" spans="1:31" ht="17.25" customHeight="1">
      <c r="A41" s="94"/>
      <c r="B41" s="113"/>
      <c r="C41" s="113"/>
      <c r="D41" s="113"/>
      <c r="E41" s="29"/>
      <c r="F41" s="56" t="s">
        <v>15</v>
      </c>
      <c r="G41" s="29"/>
      <c r="H41" s="29"/>
      <c r="I41" s="57" t="s">
        <v>15</v>
      </c>
      <c r="J41" s="29"/>
      <c r="K41" s="29"/>
      <c r="L41" s="56" t="s">
        <v>15</v>
      </c>
      <c r="M41" s="48"/>
      <c r="N41" s="29"/>
      <c r="O41" s="56" t="s">
        <v>15</v>
      </c>
      <c r="P41" s="48"/>
      <c r="Q41" s="84">
        <f>IF(E41&gt;G41,1,"0")+IF(H41&gt;J41,1,"0")+IF(K41&gt;M41,1,"0")+IF(N41&gt;P41,1,"0")</f>
        <v>0</v>
      </c>
      <c r="R41" s="36">
        <f>IF(E41="",0,IF(E41=G41,1,"0"))+IF(H41="",0,IF(H41=J41,1,"0"))+IF(K41="",0,IF(K41=M41,1,"0"))+IF(N41="",0,IF(N41=P41,1,"0"))</f>
        <v>0</v>
      </c>
      <c r="S41" s="14">
        <f>IF(E41&lt;G41,1,"0")+IF(H41&lt;J41,1,"0")+IF(K41&lt;M41,1,"0")+IF(N41&lt;P41,1,"0")</f>
        <v>0</v>
      </c>
      <c r="T41" s="33">
        <f>Q41*3+R41*1+S41*0</f>
        <v>0</v>
      </c>
      <c r="U41" s="27">
        <f>E41+H41+K41+N41</f>
        <v>0</v>
      </c>
      <c r="V41" s="13">
        <f>G41+J41+M41+P41</f>
        <v>0</v>
      </c>
      <c r="W41" s="81">
        <f>U41-V41</f>
        <v>0</v>
      </c>
      <c r="X41" s="103"/>
      <c r="Y41" s="109"/>
      <c r="Z41" s="95"/>
      <c r="AA41" s="96"/>
      <c r="AB41" s="97"/>
    </row>
    <row r="42" spans="1:31" ht="17.25" customHeight="1">
      <c r="A42" s="94"/>
      <c r="B42" s="113"/>
      <c r="C42" s="113"/>
      <c r="D42" s="113"/>
      <c r="E42" s="19"/>
      <c r="F42" s="54" t="s">
        <v>15</v>
      </c>
      <c r="G42" s="19"/>
      <c r="H42" s="19"/>
      <c r="I42" s="54" t="s">
        <v>15</v>
      </c>
      <c r="J42" s="19"/>
      <c r="K42" s="19"/>
      <c r="L42" s="54" t="s">
        <v>15</v>
      </c>
      <c r="M42" s="49"/>
      <c r="N42" s="19"/>
      <c r="O42" s="54" t="s">
        <v>15</v>
      </c>
      <c r="P42" s="49"/>
      <c r="Q42" s="84">
        <f>IF(E42&gt;G42,1,"0")+IF(H42&gt;J42,1,"0")+IF(K42&gt;M42,1,"0")+IF(N42&gt;P42,1,"0")</f>
        <v>0</v>
      </c>
      <c r="R42" s="21">
        <f>IF(E42="",0,IF(E42=G42,1,"0"))+IF(H42="",0,IF(H42=J42,1,"0"))+IF(K42="",0,IF(K42=M42,1,"0"))+IF(N42="",0,IF(N42=P42,1,"0"))</f>
        <v>0</v>
      </c>
      <c r="S42" s="22">
        <f>IF(E42&lt;G42,1,"0")+IF(H42&lt;J42,1,"0")+IF(K42&lt;M42,1,"0")+IF(N42&lt;P42,1,"0")</f>
        <v>0</v>
      </c>
      <c r="T42" s="23">
        <f>Q42*3+R42*1+S42*0</f>
        <v>0</v>
      </c>
      <c r="U42" s="27">
        <f>E42+H42+K42+N42</f>
        <v>0</v>
      </c>
      <c r="V42" s="13">
        <f>G42+J42+M42+P42</f>
        <v>0</v>
      </c>
      <c r="W42" s="25">
        <f>U42-V42</f>
        <v>0</v>
      </c>
      <c r="X42" s="104"/>
      <c r="Y42" s="110"/>
      <c r="Z42" s="95"/>
      <c r="AA42" s="96"/>
      <c r="AB42" s="97"/>
    </row>
    <row r="43" spans="1:31" ht="17.25" customHeight="1">
      <c r="A43" s="94" t="s">
        <v>21</v>
      </c>
      <c r="B43" s="38">
        <v>0</v>
      </c>
      <c r="C43" s="53" t="s">
        <v>15</v>
      </c>
      <c r="D43" s="29">
        <v>2</v>
      </c>
      <c r="E43" s="137"/>
      <c r="F43" s="144"/>
      <c r="G43" s="137"/>
      <c r="H43" s="29">
        <v>2</v>
      </c>
      <c r="I43" s="55" t="s">
        <v>15</v>
      </c>
      <c r="J43" s="29">
        <v>0</v>
      </c>
      <c r="K43" s="29">
        <v>5</v>
      </c>
      <c r="L43" s="55" t="s">
        <v>15</v>
      </c>
      <c r="M43" s="48">
        <v>0</v>
      </c>
      <c r="N43" s="29">
        <v>3</v>
      </c>
      <c r="O43" s="55" t="s">
        <v>15</v>
      </c>
      <c r="P43" s="48">
        <v>3</v>
      </c>
      <c r="Q43" s="83">
        <f>IF(B43&gt;D43,1,"0")+IF(H43&gt;J43,1,"0")+IF(K43&gt;M43,1,"0")+IF(N43&gt;P43,1,"0")</f>
        <v>2</v>
      </c>
      <c r="R43" s="17">
        <f>IF(B43="",0,IF(B43=D43,1,"0"))+IF(H43="",0,IF(H43=J43,1,"0"))+IF(K43="",0,IF(K43=M43,1,"0"))+IF(N43="",0,IF(N43=P43,1,"0"))</f>
        <v>1</v>
      </c>
      <c r="S43" s="14">
        <f>IF(B43&lt;D43,1,"0")+IF(H43&lt;J43,1,"0")+IF(K43&lt;M43,1,"0")+IF(N43&lt;P43,1,"0")</f>
        <v>1</v>
      </c>
      <c r="T43" s="15">
        <f t="shared" ref="T43:T54" si="11">Q43*3+R43*1+S43*0</f>
        <v>7</v>
      </c>
      <c r="U43" s="77">
        <f>B43+H43+K43+N43</f>
        <v>10</v>
      </c>
      <c r="V43" s="17">
        <f>D43+J43+M43+P43</f>
        <v>5</v>
      </c>
      <c r="W43" s="18">
        <f t="shared" ref="W43:W54" si="12">U43-V43</f>
        <v>5</v>
      </c>
      <c r="X43" s="102">
        <f>RANK(Y43,$Y$39:$Y$58)</f>
        <v>2</v>
      </c>
      <c r="Y43" s="108">
        <f>SUM(T43:T46)</f>
        <v>11</v>
      </c>
      <c r="Z43" s="95">
        <f>SUM(U43:U46)</f>
        <v>15</v>
      </c>
      <c r="AA43" s="96">
        <f>SUM(V43:V46)</f>
        <v>9</v>
      </c>
      <c r="AB43" s="97">
        <f>Z43-AA43</f>
        <v>6</v>
      </c>
    </row>
    <row r="44" spans="1:31" ht="17.25" customHeight="1">
      <c r="A44" s="94"/>
      <c r="B44" s="38">
        <v>0</v>
      </c>
      <c r="C44" s="56" t="s">
        <v>15</v>
      </c>
      <c r="D44" s="29">
        <v>0</v>
      </c>
      <c r="E44" s="137"/>
      <c r="F44" s="137"/>
      <c r="G44" s="137"/>
      <c r="H44" s="29">
        <v>2</v>
      </c>
      <c r="I44" s="56" t="s">
        <v>15</v>
      </c>
      <c r="J44" s="29">
        <v>3</v>
      </c>
      <c r="K44" s="29">
        <v>3</v>
      </c>
      <c r="L44" s="56" t="s">
        <v>15</v>
      </c>
      <c r="M44" s="48">
        <v>1</v>
      </c>
      <c r="N44" s="29"/>
      <c r="O44" s="56" t="s">
        <v>15</v>
      </c>
      <c r="P44" s="48"/>
      <c r="Q44" s="84">
        <f>IF(B44&gt;D44,1,"0")+IF(H44&gt;J44,1,"0")+IF(K44&gt;M44,1,"0")+IF(N44&gt;P44,1,"0")</f>
        <v>1</v>
      </c>
      <c r="R44" s="36">
        <f>IF(B44="",0,IF(B44=D44,1,"0"))+IF(H44="",0,IF(H44=J44,1,"0"))+IF(K44="",0,IF(K44=M44,1,"0"))+IF(N44="",0,IF(N44=P44,1,"0"))</f>
        <v>1</v>
      </c>
      <c r="S44" s="14">
        <f>IF(B44&lt;D44,1,"0")+IF(H44&lt;J44,1,"0")+IF(K44&lt;M44,1,"0")+IF(N44&lt;P44,1,"0")</f>
        <v>1</v>
      </c>
      <c r="T44" s="33">
        <f t="shared" si="11"/>
        <v>4</v>
      </c>
      <c r="U44" s="78">
        <f>B44+H44+K44+N44</f>
        <v>5</v>
      </c>
      <c r="V44" s="36">
        <f>D44+J44+M44+P44</f>
        <v>4</v>
      </c>
      <c r="W44" s="81">
        <f t="shared" si="12"/>
        <v>1</v>
      </c>
      <c r="X44" s="103"/>
      <c r="Y44" s="109"/>
      <c r="Z44" s="95"/>
      <c r="AA44" s="96"/>
      <c r="AB44" s="97"/>
    </row>
    <row r="45" spans="1:31" ht="17.25" customHeight="1">
      <c r="A45" s="94"/>
      <c r="B45" s="38"/>
      <c r="C45" s="56" t="s">
        <v>15</v>
      </c>
      <c r="D45" s="29"/>
      <c r="E45" s="137"/>
      <c r="F45" s="137"/>
      <c r="G45" s="137"/>
      <c r="H45" s="29"/>
      <c r="I45" s="56" t="s">
        <v>15</v>
      </c>
      <c r="J45" s="29"/>
      <c r="K45" s="29"/>
      <c r="L45" s="56" t="s">
        <v>15</v>
      </c>
      <c r="M45" s="48"/>
      <c r="N45" s="29"/>
      <c r="O45" s="56" t="s">
        <v>15</v>
      </c>
      <c r="P45" s="48"/>
      <c r="Q45" s="84">
        <f>IF(B45&gt;D45,1,"0")+IF(H45&gt;J45,1,"0")+IF(K45&gt;M45,1,"0")+IF(N45&gt;P45,1,"0")</f>
        <v>0</v>
      </c>
      <c r="R45" s="36">
        <f>IF(B45="",0,IF(B45=D45,1,"0"))+IF(H45="",0,IF(H45=J45,1,"0"))+IF(K45="",0,IF(K45=M45,1,"0"))+IF(N45="",0,IF(N45=P45,1,"0"))</f>
        <v>0</v>
      </c>
      <c r="S45" s="14">
        <f>IF(B45&lt;D45,1,"0")+IF(H45&lt;J45,1,"0")+IF(K45&lt;M45,1,"0")+IF(N45&lt;P45,1,"0")</f>
        <v>0</v>
      </c>
      <c r="T45" s="33">
        <f t="shared" si="11"/>
        <v>0</v>
      </c>
      <c r="U45" s="78">
        <f>B45+H45+K45+N45</f>
        <v>0</v>
      </c>
      <c r="V45" s="36">
        <f>D45+J45+M45+P45</f>
        <v>0</v>
      </c>
      <c r="W45" s="81">
        <f t="shared" si="12"/>
        <v>0</v>
      </c>
      <c r="X45" s="103"/>
      <c r="Y45" s="109"/>
      <c r="Z45" s="95"/>
      <c r="AA45" s="96"/>
      <c r="AB45" s="97"/>
    </row>
    <row r="46" spans="1:31" ht="17.25" customHeight="1">
      <c r="A46" s="94"/>
      <c r="B46" s="34"/>
      <c r="C46" s="54" t="s">
        <v>15</v>
      </c>
      <c r="D46" s="19"/>
      <c r="E46" s="137"/>
      <c r="F46" s="137"/>
      <c r="G46" s="137"/>
      <c r="H46" s="19"/>
      <c r="I46" s="54" t="s">
        <v>15</v>
      </c>
      <c r="J46" s="19"/>
      <c r="K46" s="19"/>
      <c r="L46" s="54" t="s">
        <v>15</v>
      </c>
      <c r="M46" s="49"/>
      <c r="N46" s="19"/>
      <c r="O46" s="54" t="s">
        <v>15</v>
      </c>
      <c r="P46" s="49"/>
      <c r="Q46" s="84">
        <f>IF(B46&gt;D46,1,"0")+IF(H46&gt;J46,1,"0")+IF(K46&gt;M46,1,"0")+IF(N46&gt;P46,1,"0")</f>
        <v>0</v>
      </c>
      <c r="R46" s="21">
        <f>IF(B46="",0,IF(B46=D46,1,"0"))+IF(H46="",0,IF(H46=J46,1,"0"))+IF(K46="",0,IF(K46=M46,1,"0"))+IF(N46="",0,IF(N46=P46,1,"0"))</f>
        <v>0</v>
      </c>
      <c r="S46" s="22">
        <f>IF(B46&lt;D46,1,"0")+IF(H46&lt;J46,1,"0")+IF(K46&lt;M46,1,"0")+IF(N46&lt;P46,1,"0")</f>
        <v>0</v>
      </c>
      <c r="T46" s="23">
        <f t="shared" si="11"/>
        <v>0</v>
      </c>
      <c r="U46" s="79">
        <f>B46+H46+K46+N46</f>
        <v>0</v>
      </c>
      <c r="V46" s="21">
        <f>D46+J46+M46+P46</f>
        <v>0</v>
      </c>
      <c r="W46" s="25">
        <f t="shared" si="12"/>
        <v>0</v>
      </c>
      <c r="X46" s="104"/>
      <c r="Y46" s="110"/>
      <c r="Z46" s="95"/>
      <c r="AA46" s="96"/>
      <c r="AB46" s="97"/>
    </row>
    <row r="47" spans="1:31" ht="17.25" customHeight="1">
      <c r="A47" s="94" t="s">
        <v>28</v>
      </c>
      <c r="B47" s="38">
        <v>1</v>
      </c>
      <c r="C47" s="55" t="s">
        <v>15</v>
      </c>
      <c r="D47" s="29">
        <v>3</v>
      </c>
      <c r="E47" s="11">
        <v>0</v>
      </c>
      <c r="F47" s="53" t="s">
        <v>15</v>
      </c>
      <c r="G47" s="11">
        <v>2</v>
      </c>
      <c r="H47" s="137"/>
      <c r="I47" s="144"/>
      <c r="J47" s="137"/>
      <c r="K47" s="29">
        <v>2</v>
      </c>
      <c r="L47" s="55" t="s">
        <v>15</v>
      </c>
      <c r="M47" s="48">
        <v>0</v>
      </c>
      <c r="N47" s="29">
        <v>0</v>
      </c>
      <c r="O47" s="55" t="s">
        <v>15</v>
      </c>
      <c r="P47" s="48">
        <v>5</v>
      </c>
      <c r="Q47" s="85">
        <f>IF(B47&gt;D47,1,"0")+IF(E47&gt;G47,1,"0")+IF(K47&gt;M47,1,"0")+IF(N47&gt;P47,1,"0")</f>
        <v>1</v>
      </c>
      <c r="R47" s="17">
        <f>IF(B47="",0,IF(B47=D47,1,"0"))+IF(E47="",0,IF(E47=G47,1,"0"))+IF(K47="",0,IF(K47=M47,1,"0"))+IF(N47="",0,IF(N47=P47,1,"0"))</f>
        <v>0</v>
      </c>
      <c r="S47" s="14">
        <f>IF(B47&lt;D47,1,"0")+IF(E47&lt;G47,1,"0")+IF(K47&lt;M47,1,"0")+IF(N47&lt;P47,1,"0")</f>
        <v>3</v>
      </c>
      <c r="T47" s="15">
        <f t="shared" si="11"/>
        <v>3</v>
      </c>
      <c r="U47" s="77">
        <f>B47+E47+K47+N47</f>
        <v>3</v>
      </c>
      <c r="V47" s="17">
        <f>D47+G47+M47+P47</f>
        <v>10</v>
      </c>
      <c r="W47" s="18">
        <f t="shared" si="12"/>
        <v>-7</v>
      </c>
      <c r="X47" s="102">
        <f>RANK(Y47,$Y$39:$Y$58)</f>
        <v>3</v>
      </c>
      <c r="Y47" s="108">
        <f>SUM(T47:T50)</f>
        <v>9</v>
      </c>
      <c r="Z47" s="95">
        <f>SUM(U47:U50)</f>
        <v>9</v>
      </c>
      <c r="AA47" s="96">
        <f>SUM(V47:V50)</f>
        <v>16</v>
      </c>
      <c r="AB47" s="97">
        <f>Z47-AA47</f>
        <v>-7</v>
      </c>
    </row>
    <row r="48" spans="1:31" ht="17.25" customHeight="1">
      <c r="A48" s="94"/>
      <c r="B48" s="38">
        <v>0</v>
      </c>
      <c r="C48" s="56" t="s">
        <v>15</v>
      </c>
      <c r="D48" s="29">
        <v>2</v>
      </c>
      <c r="E48" s="31">
        <v>3</v>
      </c>
      <c r="F48" s="56" t="s">
        <v>15</v>
      </c>
      <c r="G48" s="31">
        <v>2</v>
      </c>
      <c r="H48" s="137"/>
      <c r="I48" s="137"/>
      <c r="J48" s="137"/>
      <c r="K48" s="29">
        <v>3</v>
      </c>
      <c r="L48" s="56" t="s">
        <v>15</v>
      </c>
      <c r="M48" s="48">
        <v>2</v>
      </c>
      <c r="N48" s="29"/>
      <c r="O48" s="56" t="s">
        <v>15</v>
      </c>
      <c r="P48" s="48"/>
      <c r="Q48" s="84">
        <f>IF(B48&gt;D48,1,"0")+IF(E48&gt;G48,1,"0")+IF(K48&gt;M48,1,"0")+IF(N48&gt;P48,1,"0")</f>
        <v>2</v>
      </c>
      <c r="R48" s="36">
        <f>IF(B48="",0,IF(B48=D48,1,"0"))+IF(E48="",0,IF(E48=G48,1,"0"))+IF(K48="",0,IF(K48=M48,1,"0"))+IF(N48="",0,IF(N48=P48,1,"0"))</f>
        <v>0</v>
      </c>
      <c r="S48" s="14">
        <f>IF(B48&lt;D48,1,"0")+IF(E48&lt;G48,1,"0")+IF(K48&lt;M48,1,"0")+IF(N48&lt;P48,1,"0")</f>
        <v>1</v>
      </c>
      <c r="T48" s="33">
        <f t="shared" si="11"/>
        <v>6</v>
      </c>
      <c r="U48" s="78">
        <f>B48+E48+K48+N48</f>
        <v>6</v>
      </c>
      <c r="V48" s="36">
        <f>D48+G48+M48+P48</f>
        <v>6</v>
      </c>
      <c r="W48" s="81">
        <f t="shared" si="12"/>
        <v>0</v>
      </c>
      <c r="X48" s="103"/>
      <c r="Y48" s="109"/>
      <c r="Z48" s="95"/>
      <c r="AA48" s="96"/>
      <c r="AB48" s="97"/>
    </row>
    <row r="49" spans="1:31" ht="17.25" customHeight="1">
      <c r="A49" s="94"/>
      <c r="B49" s="38"/>
      <c r="C49" s="56" t="s">
        <v>15</v>
      </c>
      <c r="D49" s="29"/>
      <c r="E49" s="29"/>
      <c r="F49" s="56" t="s">
        <v>15</v>
      </c>
      <c r="G49" s="29"/>
      <c r="H49" s="137"/>
      <c r="I49" s="137"/>
      <c r="J49" s="137"/>
      <c r="K49" s="29"/>
      <c r="L49" s="56" t="s">
        <v>15</v>
      </c>
      <c r="M49" s="48"/>
      <c r="N49" s="29"/>
      <c r="O49" s="56" t="s">
        <v>15</v>
      </c>
      <c r="P49" s="48"/>
      <c r="Q49" s="84">
        <f>IF(B49&gt;D49,1,"0")+IF(E49&gt;G49,1,"0")+IF(K49&gt;M49,1,"0")+IF(N49&gt;P49,1,"0")</f>
        <v>0</v>
      </c>
      <c r="R49" s="36">
        <f>IF(B49="",0,IF(B49=D49,1,"0"))+IF(E49="",0,IF(E49=G49,1,"0"))+IF(K49="",0,IF(K49=M49,1,"0"))+IF(N49="",0,IF(N49=P49,1,"0"))</f>
        <v>0</v>
      </c>
      <c r="S49" s="14">
        <f>IF(B49&lt;D49,1,"0")+IF(E49&lt;G49,1,"0")+IF(K49&lt;M49,1,"0")+IF(N49&lt;P49,1,"0")</f>
        <v>0</v>
      </c>
      <c r="T49" s="33">
        <f t="shared" si="11"/>
        <v>0</v>
      </c>
      <c r="U49" s="78">
        <f>B49+E49+K49+N49</f>
        <v>0</v>
      </c>
      <c r="V49" s="36">
        <f>D49+G49+M49+P49</f>
        <v>0</v>
      </c>
      <c r="W49" s="81">
        <f t="shared" si="12"/>
        <v>0</v>
      </c>
      <c r="X49" s="103"/>
      <c r="Y49" s="109"/>
      <c r="Z49" s="95"/>
      <c r="AA49" s="96"/>
      <c r="AB49" s="97"/>
    </row>
    <row r="50" spans="1:31" ht="17.25" customHeight="1">
      <c r="A50" s="94"/>
      <c r="B50" s="34"/>
      <c r="C50" s="54" t="s">
        <v>15</v>
      </c>
      <c r="D50" s="19"/>
      <c r="E50" s="19"/>
      <c r="F50" s="54" t="s">
        <v>15</v>
      </c>
      <c r="G50" s="19"/>
      <c r="H50" s="137"/>
      <c r="I50" s="137"/>
      <c r="J50" s="137"/>
      <c r="K50" s="19"/>
      <c r="L50" s="54" t="s">
        <v>15</v>
      </c>
      <c r="M50" s="49"/>
      <c r="N50" s="19"/>
      <c r="O50" s="54" t="s">
        <v>15</v>
      </c>
      <c r="P50" s="49"/>
      <c r="Q50" s="20">
        <f>IF(B50&gt;D50,1,"0")+IF(E50&gt;G50,1,"0")+IF(K50&gt;M50,1,"0")+IF(N50&gt;P50,1,"0")</f>
        <v>0</v>
      </c>
      <c r="R50" s="21">
        <f>IF(B50="",0,IF(B50=D50,1,"0"))+IF(E50="",0,IF(E50=G50,1,"0"))+IF(K50="",0,IF(K50=M50,1,"0"))+IF(N50="",0,IF(N50=P50,1,"0"))</f>
        <v>0</v>
      </c>
      <c r="S50" s="22">
        <f>IF(B50&lt;D50,1,"0")+IF(E50&lt;G50,1,"0")+IF(K50&lt;M50,1,"0")+IF(N50&lt;P50,1,"0")</f>
        <v>0</v>
      </c>
      <c r="T50" s="23">
        <f t="shared" si="11"/>
        <v>0</v>
      </c>
      <c r="U50" s="79">
        <f>B50+E50+K50+N50</f>
        <v>0</v>
      </c>
      <c r="V50" s="21">
        <f>D50+G50+M50+P50</f>
        <v>0</v>
      </c>
      <c r="W50" s="25">
        <f t="shared" si="12"/>
        <v>0</v>
      </c>
      <c r="X50" s="104"/>
      <c r="Y50" s="110"/>
      <c r="Z50" s="95"/>
      <c r="AA50" s="96"/>
      <c r="AB50" s="97"/>
    </row>
    <row r="51" spans="1:31" ht="17.25" customHeight="1">
      <c r="A51" s="94" t="s">
        <v>25</v>
      </c>
      <c r="B51" s="50">
        <v>2</v>
      </c>
      <c r="C51" s="55" t="s">
        <v>15</v>
      </c>
      <c r="D51" s="11">
        <v>3</v>
      </c>
      <c r="E51" s="31">
        <v>0</v>
      </c>
      <c r="F51" s="55" t="s">
        <v>15</v>
      </c>
      <c r="G51" s="31">
        <v>5</v>
      </c>
      <c r="H51" s="29">
        <v>0</v>
      </c>
      <c r="I51" s="53" t="s">
        <v>15</v>
      </c>
      <c r="J51" s="29">
        <v>2</v>
      </c>
      <c r="K51" s="101"/>
      <c r="L51" s="100"/>
      <c r="M51" s="101"/>
      <c r="N51" s="29">
        <v>0</v>
      </c>
      <c r="O51" s="55" t="s">
        <v>15</v>
      </c>
      <c r="P51" s="48">
        <v>5</v>
      </c>
      <c r="Q51" s="82">
        <f>IF(B51&gt;D51,1,"0")+IF(E51&gt;G51,1,"0")+IF(H51&gt;J51,1,"0")+IF(N51&gt;P51,1,"0")</f>
        <v>0</v>
      </c>
      <c r="R51" s="17">
        <f>IF(B51="",0,IF(B51=D51,1,"0"))+IF(E51="",0,IF(E51=G51,1,"0"))+IF(H51="",0,IF(H51=J51,1,"0"))+IF(N51="",0,IF(N51=P51,1,"0"))</f>
        <v>0</v>
      </c>
      <c r="S51" s="14">
        <f>IF(B51&lt;D51,1,"0")+IF(E51&lt;G51,1,"0")+IF(H51&lt;J51,1,"0")+IF(N51&lt;P51,1,"0")</f>
        <v>4</v>
      </c>
      <c r="T51" s="26">
        <f t="shared" si="11"/>
        <v>0</v>
      </c>
      <c r="U51" s="77">
        <f>B51+E51+H51+N51</f>
        <v>2</v>
      </c>
      <c r="V51" s="17">
        <f>D51+G51+J51+P51</f>
        <v>15</v>
      </c>
      <c r="W51" s="28">
        <f t="shared" si="12"/>
        <v>-13</v>
      </c>
      <c r="X51" s="102">
        <f>RANK(Y51,$Y$39:$Y$58)</f>
        <v>5</v>
      </c>
      <c r="Y51" s="108">
        <f>SUM(T51:T54)</f>
        <v>0</v>
      </c>
      <c r="Z51" s="95">
        <f>SUM(U51:U54)</f>
        <v>5</v>
      </c>
      <c r="AA51" s="96">
        <f>SUM(V51:V54)</f>
        <v>31</v>
      </c>
      <c r="AB51" s="97">
        <f>Z51-AA51</f>
        <v>-26</v>
      </c>
    </row>
    <row r="52" spans="1:31" ht="17.25" customHeight="1">
      <c r="A52" s="94"/>
      <c r="B52" s="32">
        <v>0</v>
      </c>
      <c r="C52" s="56" t="s">
        <v>15</v>
      </c>
      <c r="D52" s="31">
        <v>10</v>
      </c>
      <c r="E52" s="31">
        <v>1</v>
      </c>
      <c r="F52" s="56" t="s">
        <v>15</v>
      </c>
      <c r="G52" s="31">
        <v>3</v>
      </c>
      <c r="H52" s="29">
        <v>2</v>
      </c>
      <c r="I52" s="56" t="s">
        <v>15</v>
      </c>
      <c r="J52" s="29">
        <v>3</v>
      </c>
      <c r="K52" s="101"/>
      <c r="L52" s="101"/>
      <c r="M52" s="101"/>
      <c r="N52" s="29"/>
      <c r="O52" s="56" t="s">
        <v>15</v>
      </c>
      <c r="P52" s="48"/>
      <c r="Q52" s="82">
        <f>IF(B52&gt;D52,1,"0")+IF(E52&gt;G52,1,"0")+IF(H52&gt;J52,1,"0")+IF(N52&gt;P52,1,"0")</f>
        <v>0</v>
      </c>
      <c r="R52" s="36">
        <f>IF(B52="",0,IF(B52=D52,1,"0"))+IF(E52="",0,IF(E52=G52,1,"0"))+IF(H52="",0,IF(H52=J52,1,"0"))+IF(N52="",0,IF(N52=P52,1,"0"))</f>
        <v>0</v>
      </c>
      <c r="S52" s="14">
        <f>IF(B52&lt;D52,1,"0")+IF(E52&lt;G52,1,"0")+IF(H52&lt;J52,1,"0")+IF(N52&lt;P52,1,"0")</f>
        <v>3</v>
      </c>
      <c r="T52" s="33">
        <f t="shared" si="11"/>
        <v>0</v>
      </c>
      <c r="U52" s="78">
        <f>B52+E52+H52+N52</f>
        <v>3</v>
      </c>
      <c r="V52" s="36">
        <f>D52+G52+J52+P52</f>
        <v>16</v>
      </c>
      <c r="W52" s="81">
        <f t="shared" si="12"/>
        <v>-13</v>
      </c>
      <c r="X52" s="103"/>
      <c r="Y52" s="109"/>
      <c r="Z52" s="95"/>
      <c r="AA52" s="96"/>
      <c r="AB52" s="97"/>
    </row>
    <row r="53" spans="1:31" ht="17.25" customHeight="1">
      <c r="A53" s="94"/>
      <c r="B53" s="38"/>
      <c r="C53" s="56" t="s">
        <v>15</v>
      </c>
      <c r="D53" s="29"/>
      <c r="E53" s="29"/>
      <c r="F53" s="56" t="s">
        <v>15</v>
      </c>
      <c r="G53" s="29"/>
      <c r="H53" s="29"/>
      <c r="I53" s="56" t="s">
        <v>15</v>
      </c>
      <c r="J53" s="29"/>
      <c r="K53" s="101"/>
      <c r="L53" s="101"/>
      <c r="M53" s="101"/>
      <c r="N53" s="29"/>
      <c r="O53" s="56" t="s">
        <v>15</v>
      </c>
      <c r="P53" s="48"/>
      <c r="Q53" s="82">
        <f>IF(B53&gt;D53,1,"0")+IF(E53&gt;G53,1,"0")+IF(H53&gt;J53,1,"0")+IF(N53&gt;P53,1,"0")</f>
        <v>0</v>
      </c>
      <c r="R53" s="36">
        <f>IF(B53="",0,IF(B53=D53,1,"0"))+IF(E53="",0,IF(E53=G53,1,"0"))+IF(H53="",0,IF(H53=J53,1,"0"))+IF(N53="",0,IF(N53=P53,1,"0"))</f>
        <v>0</v>
      </c>
      <c r="S53" s="14">
        <f>IF(B53&lt;D53,1,"0")+IF(E53&lt;G53,1,"0")+IF(H53&lt;J53,1,"0")+IF(N53&lt;P53,1,"0")</f>
        <v>0</v>
      </c>
      <c r="T53" s="33">
        <f t="shared" si="11"/>
        <v>0</v>
      </c>
      <c r="U53" s="78">
        <f>B53+E53+H53+N53</f>
        <v>0</v>
      </c>
      <c r="V53" s="36">
        <f>D53+G53+J53+P53</f>
        <v>0</v>
      </c>
      <c r="W53" s="81">
        <f t="shared" si="12"/>
        <v>0</v>
      </c>
      <c r="X53" s="103"/>
      <c r="Y53" s="109"/>
      <c r="Z53" s="95"/>
      <c r="AA53" s="96"/>
      <c r="AB53" s="97"/>
    </row>
    <row r="54" spans="1:31" ht="17.25" customHeight="1">
      <c r="A54" s="94"/>
      <c r="B54" s="34"/>
      <c r="C54" s="54" t="s">
        <v>15</v>
      </c>
      <c r="D54" s="19"/>
      <c r="E54" s="19"/>
      <c r="F54" s="54" t="s">
        <v>15</v>
      </c>
      <c r="G54" s="19"/>
      <c r="H54" s="19"/>
      <c r="I54" s="54" t="s">
        <v>15</v>
      </c>
      <c r="J54" s="19"/>
      <c r="K54" s="101"/>
      <c r="L54" s="101"/>
      <c r="M54" s="101"/>
      <c r="N54" s="19"/>
      <c r="O54" s="54" t="s">
        <v>15</v>
      </c>
      <c r="P54" s="49"/>
      <c r="Q54" s="20">
        <f>IF(B54&gt;D54,1,"0")+IF(E54&gt;G54,1,"0")+IF(H54&gt;J54,1,"0")+IF(N54&gt;P54,1,"0")</f>
        <v>0</v>
      </c>
      <c r="R54" s="21">
        <f>IF(B54="",0,IF(B54=D54,1,"0"))+IF(E54="",0,IF(E54=G54,1,"0"))+IF(H54="",0,IF(H54=J54,1,"0"))+IF(N54="",0,IF(N54=P54,1,"0"))</f>
        <v>0</v>
      </c>
      <c r="S54" s="22">
        <f>IF(B54&lt;D54,1,"0")+IF(E54&lt;G54,1,"0")+IF(H54&lt;J54,1,"0")+IF(N54&lt;P54,1,"0")</f>
        <v>0</v>
      </c>
      <c r="T54" s="23">
        <f t="shared" si="11"/>
        <v>0</v>
      </c>
      <c r="U54" s="79">
        <f>B54+E54+H54+N54</f>
        <v>0</v>
      </c>
      <c r="V54" s="21">
        <f>D54+G54+J54+P54</f>
        <v>0</v>
      </c>
      <c r="W54" s="25">
        <f t="shared" si="12"/>
        <v>0</v>
      </c>
      <c r="X54" s="104"/>
      <c r="Y54" s="110"/>
      <c r="Z54" s="95"/>
      <c r="AA54" s="96"/>
      <c r="AB54" s="97"/>
    </row>
    <row r="55" spans="1:31" ht="17.25" customHeight="1">
      <c r="A55" s="94" t="s">
        <v>24</v>
      </c>
      <c r="B55" s="50">
        <v>1</v>
      </c>
      <c r="C55" s="55" t="s">
        <v>15</v>
      </c>
      <c r="D55" s="11">
        <v>1</v>
      </c>
      <c r="E55" s="31">
        <v>3</v>
      </c>
      <c r="F55" s="55" t="s">
        <v>15</v>
      </c>
      <c r="G55" s="31">
        <v>3</v>
      </c>
      <c r="H55" s="29">
        <v>5</v>
      </c>
      <c r="I55" s="53" t="s">
        <v>15</v>
      </c>
      <c r="J55" s="29">
        <v>0</v>
      </c>
      <c r="K55" s="29">
        <v>5</v>
      </c>
      <c r="L55" s="53" t="s">
        <v>15</v>
      </c>
      <c r="M55" s="47">
        <v>0</v>
      </c>
      <c r="N55" s="99"/>
      <c r="O55" s="100"/>
      <c r="P55" s="101"/>
      <c r="Q55" s="82">
        <f>IF(B55&gt;D55,1,"0")+IF(E55&gt;G55,1,"0")+IF(H55&gt;J55,1,"0")+IF(K55&gt;M55,1,"0")</f>
        <v>2</v>
      </c>
      <c r="R55" s="17">
        <f>IF(B55="",0,IF(B55=D55,1,"0"))+IF(E55="",0,IF(E55=G55,1,"0"))+IF(H55="",0,IF(H55=J55,1,"0"))+IF(K55="",0,IF(K55=M55,1,"0"))</f>
        <v>2</v>
      </c>
      <c r="S55" s="14">
        <f>IF(B55&lt;D55,1,"0")+IF(E55&lt;G55,1,"0")+IF(H55&lt;J55,1,"0")+IF(K55&lt;M55,1,"0")</f>
        <v>0</v>
      </c>
      <c r="T55" s="26">
        <f t="shared" ref="T55:T58" si="13">Q55*3+R55*1+S55*0</f>
        <v>8</v>
      </c>
      <c r="U55" s="77">
        <f>B55+E55+H55+K55</f>
        <v>14</v>
      </c>
      <c r="V55" s="17">
        <f>D55+G55+J55+M55</f>
        <v>4</v>
      </c>
      <c r="W55" s="28">
        <f t="shared" ref="W55:W58" si="14">U55-V55</f>
        <v>10</v>
      </c>
      <c r="X55" s="102">
        <f>RANK(Y55,$Y$39:$Y$58)</f>
        <v>3</v>
      </c>
      <c r="Y55" s="108">
        <f>SUM(T55:T58)</f>
        <v>9</v>
      </c>
      <c r="Z55" s="95">
        <f>SUM(U55:U58)</f>
        <v>16</v>
      </c>
      <c r="AA55" s="96">
        <f>SUM(V55:V58)</f>
        <v>6</v>
      </c>
      <c r="AB55" s="97">
        <f>Z55-AA55</f>
        <v>10</v>
      </c>
    </row>
    <row r="56" spans="1:31" ht="17.25" customHeight="1">
      <c r="A56" s="94"/>
      <c r="B56" s="32">
        <v>2</v>
      </c>
      <c r="C56" s="56" t="s">
        <v>15</v>
      </c>
      <c r="D56" s="31">
        <v>2</v>
      </c>
      <c r="E56" s="31"/>
      <c r="F56" s="56" t="s">
        <v>15</v>
      </c>
      <c r="G56" s="31"/>
      <c r="H56" s="29"/>
      <c r="I56" s="56" t="s">
        <v>15</v>
      </c>
      <c r="J56" s="29"/>
      <c r="K56" s="29"/>
      <c r="L56" s="56" t="s">
        <v>15</v>
      </c>
      <c r="M56" s="48"/>
      <c r="N56" s="99"/>
      <c r="O56" s="101"/>
      <c r="P56" s="101"/>
      <c r="Q56" s="82">
        <f>IF(B56&gt;D56,1,"0")+IF(E56&gt;G56,1,"0")+IF(H56&gt;J56,1,"0")+IF(K56&gt;M56,1,"0")</f>
        <v>0</v>
      </c>
      <c r="R56" s="36">
        <f>IF(B56="",0,IF(B56=D56,1,"0"))+IF(E56="",0,IF(E56=G56,1,"0"))+IF(H56="",0,IF(H56=J56,1,"0"))+IF(K56="",0,IF(K56=M56,1,"0"))</f>
        <v>1</v>
      </c>
      <c r="S56" s="14">
        <f>IF(B56&lt;D56,1,"0")+IF(E56&lt;G56,1,"0")+IF(H56&lt;J56,1,"0")+IF(K56&lt;M56,1,"0")</f>
        <v>0</v>
      </c>
      <c r="T56" s="33">
        <f t="shared" si="13"/>
        <v>1</v>
      </c>
      <c r="U56" s="78">
        <f>B56+E56+H56+K56</f>
        <v>2</v>
      </c>
      <c r="V56" s="36">
        <f>D56+G56+J56+M56</f>
        <v>2</v>
      </c>
      <c r="W56" s="81">
        <f t="shared" si="14"/>
        <v>0</v>
      </c>
      <c r="X56" s="103"/>
      <c r="Y56" s="109"/>
      <c r="Z56" s="95"/>
      <c r="AA56" s="96"/>
      <c r="AB56" s="97"/>
    </row>
    <row r="57" spans="1:31" ht="17.25" customHeight="1">
      <c r="A57" s="94"/>
      <c r="B57" s="38"/>
      <c r="C57" s="56" t="s">
        <v>15</v>
      </c>
      <c r="D57" s="29"/>
      <c r="E57" s="29"/>
      <c r="F57" s="56" t="s">
        <v>15</v>
      </c>
      <c r="G57" s="29"/>
      <c r="H57" s="29"/>
      <c r="I57" s="56" t="s">
        <v>15</v>
      </c>
      <c r="J57" s="29"/>
      <c r="K57" s="29"/>
      <c r="L57" s="56" t="s">
        <v>15</v>
      </c>
      <c r="M57" s="48"/>
      <c r="N57" s="99"/>
      <c r="O57" s="101"/>
      <c r="P57" s="101"/>
      <c r="Q57" s="82">
        <f>IF(B57&gt;D57,1,"0")+IF(E57&gt;G57,1,"0")+IF(H57&gt;J57,1,"0")+IF(K57&gt;M57,1,"0")</f>
        <v>0</v>
      </c>
      <c r="R57" s="36">
        <f>IF(B57="",0,IF(B57=D57,1,"0"))+IF(E57="",0,IF(E57=G57,1,"0"))+IF(H57="",0,IF(H57=J57,1,"0"))+IF(K57="",0,IF(K57=M57,1,"0"))</f>
        <v>0</v>
      </c>
      <c r="S57" s="14">
        <f>IF(B57&lt;D57,1,"0")+IF(E57&lt;G57,1,"0")+IF(H57&lt;J57,1,"0")+IF(K57&lt;M57,1,"0")</f>
        <v>0</v>
      </c>
      <c r="T57" s="33">
        <f t="shared" si="13"/>
        <v>0</v>
      </c>
      <c r="U57" s="78">
        <f>B57+E57+H57+K57</f>
        <v>0</v>
      </c>
      <c r="V57" s="36">
        <f>D57+G57+J57+M57</f>
        <v>0</v>
      </c>
      <c r="W57" s="81">
        <f t="shared" si="14"/>
        <v>0</v>
      </c>
      <c r="X57" s="103"/>
      <c r="Y57" s="109"/>
      <c r="Z57" s="95"/>
      <c r="AA57" s="96"/>
      <c r="AB57" s="97"/>
    </row>
    <row r="58" spans="1:31" ht="17.25" customHeight="1">
      <c r="A58" s="94"/>
      <c r="B58" s="34"/>
      <c r="C58" s="54" t="s">
        <v>15</v>
      </c>
      <c r="D58" s="19"/>
      <c r="E58" s="19"/>
      <c r="F58" s="54" t="s">
        <v>15</v>
      </c>
      <c r="G58" s="19"/>
      <c r="H58" s="19"/>
      <c r="I58" s="54" t="s">
        <v>15</v>
      </c>
      <c r="J58" s="19"/>
      <c r="K58" s="19"/>
      <c r="L58" s="54" t="s">
        <v>15</v>
      </c>
      <c r="M58" s="49"/>
      <c r="N58" s="99"/>
      <c r="O58" s="101"/>
      <c r="P58" s="101"/>
      <c r="Q58" s="20">
        <f>IF(B58&gt;D58,1,"0")+IF(E58&gt;G58,1,"0")+IF(H58&gt;J58,1,"0")+IF(K58&gt;M58,1,"0")</f>
        <v>0</v>
      </c>
      <c r="R58" s="21">
        <f>IF(B58="",0,IF(B58=D58,1,"0"))+IF(E58="",0,IF(E58=G58,1,"0"))+IF(H58="",0,IF(H58=J58,1,"0"))+IF(K58="",0,IF(K58=M58,1,"0"))</f>
        <v>0</v>
      </c>
      <c r="S58" s="22">
        <f>IF(B58&lt;D58,1,"0")+IF(E58&lt;G58,1,"0")+IF(H58&lt;J58,1,"0")+IF(K58&lt;M58,1,"0")</f>
        <v>0</v>
      </c>
      <c r="T58" s="23">
        <f t="shared" si="13"/>
        <v>0</v>
      </c>
      <c r="U58" s="79">
        <f>B58+E58+H58+K58</f>
        <v>0</v>
      </c>
      <c r="V58" s="21">
        <f>D58+G58+J58+M58</f>
        <v>0</v>
      </c>
      <c r="W58" s="25">
        <f t="shared" si="14"/>
        <v>0</v>
      </c>
      <c r="X58" s="104"/>
      <c r="Y58" s="110"/>
      <c r="Z58" s="95"/>
      <c r="AA58" s="96"/>
      <c r="AB58" s="97"/>
    </row>
    <row r="59" spans="1:31" ht="17.25" customHeight="1">
      <c r="A59" s="42"/>
      <c r="B59" s="42"/>
      <c r="C59" s="42"/>
      <c r="D59" s="42"/>
      <c r="E59" s="42"/>
      <c r="F59" s="42"/>
      <c r="G59" s="42"/>
      <c r="H59" s="42"/>
      <c r="I59" s="42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43"/>
      <c r="U59" s="44"/>
      <c r="V59" s="44"/>
      <c r="W59" s="44"/>
      <c r="X59" s="44"/>
      <c r="Y59" s="44"/>
      <c r="Z59" s="44"/>
      <c r="AA59" s="69"/>
      <c r="AB59" s="45"/>
      <c r="AC59" s="45"/>
      <c r="AD59" s="46"/>
      <c r="AE59" s="45"/>
    </row>
    <row r="60" spans="1:31" ht="17.25" customHeight="1">
      <c r="A60" s="42"/>
      <c r="B60" s="42"/>
      <c r="C60" s="42"/>
      <c r="D60" s="42"/>
      <c r="E60" s="42"/>
      <c r="F60" s="42"/>
      <c r="G60" s="42"/>
      <c r="H60" s="42"/>
      <c r="I60" s="42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43"/>
      <c r="U60" s="44"/>
      <c r="V60" s="44"/>
      <c r="W60" s="44"/>
      <c r="X60" s="44"/>
      <c r="Y60" s="44"/>
      <c r="Z60" s="44"/>
      <c r="AA60" s="69"/>
      <c r="AB60" s="45"/>
      <c r="AC60" s="45"/>
      <c r="AD60" s="46"/>
      <c r="AE60" s="45"/>
    </row>
    <row r="61" spans="1:31">
      <c r="D61" s="51"/>
      <c r="E61" s="52" t="s">
        <v>22</v>
      </c>
    </row>
  </sheetData>
  <mergeCells count="112">
    <mergeCell ref="X47:X50"/>
    <mergeCell ref="Y47:Y50"/>
    <mergeCell ref="X51:X54"/>
    <mergeCell ref="Y51:Y54"/>
    <mergeCell ref="X55:X58"/>
    <mergeCell ref="Y55:Y58"/>
    <mergeCell ref="AC15:AC17"/>
    <mergeCell ref="AC12:AC14"/>
    <mergeCell ref="AC9:AC11"/>
    <mergeCell ref="Z39:Z42"/>
    <mergeCell ref="AA39:AA42"/>
    <mergeCell ref="X39:X42"/>
    <mergeCell ref="Y39:Y42"/>
    <mergeCell ref="X43:X46"/>
    <mergeCell ref="Y43:Y46"/>
    <mergeCell ref="B39:D42"/>
    <mergeCell ref="AC6:AC8"/>
    <mergeCell ref="AC3:AC5"/>
    <mergeCell ref="AE3:AE5"/>
    <mergeCell ref="AE6:AE8"/>
    <mergeCell ref="AE9:AE11"/>
    <mergeCell ref="AE12:AE14"/>
    <mergeCell ref="AE15:AE17"/>
    <mergeCell ref="AD15:AD17"/>
    <mergeCell ref="AD12:AD14"/>
    <mergeCell ref="AD9:AD11"/>
    <mergeCell ref="AD6:AD8"/>
    <mergeCell ref="AD3:AD5"/>
    <mergeCell ref="U32:U35"/>
    <mergeCell ref="E28:G31"/>
    <mergeCell ref="R28:R31"/>
    <mergeCell ref="S28:S31"/>
    <mergeCell ref="T28:T31"/>
    <mergeCell ref="U28:U31"/>
    <mergeCell ref="V28:V31"/>
    <mergeCell ref="B38:D38"/>
    <mergeCell ref="E38:G38"/>
    <mergeCell ref="H38:J38"/>
    <mergeCell ref="K38:M38"/>
    <mergeCell ref="A3:A5"/>
    <mergeCell ref="A6:A8"/>
    <mergeCell ref="A9:A11"/>
    <mergeCell ref="A12:A14"/>
    <mergeCell ref="A15:A17"/>
    <mergeCell ref="B3:D5"/>
    <mergeCell ref="AB47:AB50"/>
    <mergeCell ref="AB51:AB54"/>
    <mergeCell ref="A51:A54"/>
    <mergeCell ref="K51:M54"/>
    <mergeCell ref="Z51:Z54"/>
    <mergeCell ref="AA51:AA54"/>
    <mergeCell ref="A47:A50"/>
    <mergeCell ref="H47:J50"/>
    <mergeCell ref="Z47:Z50"/>
    <mergeCell ref="AA47:AA50"/>
    <mergeCell ref="AB39:AB42"/>
    <mergeCell ref="A43:A46"/>
    <mergeCell ref="E43:G46"/>
    <mergeCell ref="Z43:Z46"/>
    <mergeCell ref="AA43:AA46"/>
    <mergeCell ref="AB43:AB46"/>
    <mergeCell ref="A39:A42"/>
    <mergeCell ref="A32:A35"/>
    <mergeCell ref="H32:J35"/>
    <mergeCell ref="R32:R35"/>
    <mergeCell ref="S32:S35"/>
    <mergeCell ref="T32:T35"/>
    <mergeCell ref="N15:P17"/>
    <mergeCell ref="AA3:AA5"/>
    <mergeCell ref="AA6:AA8"/>
    <mergeCell ref="AA9:AA11"/>
    <mergeCell ref="AA12:AA14"/>
    <mergeCell ref="AA15:AA17"/>
    <mergeCell ref="V32:V35"/>
    <mergeCell ref="AB3:AB5"/>
    <mergeCell ref="AB6:AB8"/>
    <mergeCell ref="AB9:AB11"/>
    <mergeCell ref="AB12:AB14"/>
    <mergeCell ref="AB15:AB17"/>
    <mergeCell ref="B2:D2"/>
    <mergeCell ref="E2:G2"/>
    <mergeCell ref="H2:J2"/>
    <mergeCell ref="K2:M2"/>
    <mergeCell ref="N2:P2"/>
    <mergeCell ref="Q2:S2"/>
    <mergeCell ref="E6:G8"/>
    <mergeCell ref="H9:J11"/>
    <mergeCell ref="K12:M14"/>
    <mergeCell ref="A55:A58"/>
    <mergeCell ref="Z55:Z58"/>
    <mergeCell ref="AA55:AA58"/>
    <mergeCell ref="AB55:AB58"/>
    <mergeCell ref="N38:P38"/>
    <mergeCell ref="N55:P58"/>
    <mergeCell ref="AA18:AA20"/>
    <mergeCell ref="AE18:AE20"/>
    <mergeCell ref="AD18:AD20"/>
    <mergeCell ref="AC18:AC20"/>
    <mergeCell ref="AB18:AB20"/>
    <mergeCell ref="B23:D23"/>
    <mergeCell ref="E23:G23"/>
    <mergeCell ref="H23:J23"/>
    <mergeCell ref="A24:A27"/>
    <mergeCell ref="B24:D27"/>
    <mergeCell ref="A18:A20"/>
    <mergeCell ref="Q18:S20"/>
    <mergeCell ref="R24:R27"/>
    <mergeCell ref="S24:S27"/>
    <mergeCell ref="T24:T27"/>
    <mergeCell ref="U24:U27"/>
    <mergeCell ref="V24:V27"/>
    <mergeCell ref="A28:A31"/>
  </mergeCells>
  <phoneticPr fontId="28"/>
  <pageMargins left="0.45" right="0.37986111111111109" top="0.4201388888888889" bottom="0.2" header="0.51180555555555551" footer="0.51180555555555551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試合結果</vt:lpstr>
      <vt:lpstr>試合結果!Print_Area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goemegu</dc:creator>
  <cp:lastModifiedBy>新一 本庄</cp:lastModifiedBy>
  <cp:lastPrinted>2024-07-14T01:11:20Z</cp:lastPrinted>
  <dcterms:created xsi:type="dcterms:W3CDTF">2016-03-19T14:20:07Z</dcterms:created>
  <dcterms:modified xsi:type="dcterms:W3CDTF">2025-09-23T07:33:52Z</dcterms:modified>
</cp:coreProperties>
</file>